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6930"/>
  </bookViews>
  <sheets>
    <sheet name="приложение 1" sheetId="5" r:id="rId1"/>
    <sheet name="прил 2 реестр" sheetId="2" r:id="rId2"/>
    <sheet name="приложение 3" sheetId="6" r:id="rId3"/>
  </sheets>
  <definedNames>
    <definedName name="_xlnm.Print_Titles" localSheetId="1">'прил 2 реестр'!$5:$7</definedName>
    <definedName name="_xlnm.Print_Area" localSheetId="1">'прил 2 реестр'!$A$2:$R$352</definedName>
    <definedName name="_xlnm.Print_Area" localSheetId="0">'приложение 1'!$A$1:$K$354</definedName>
  </definedNames>
  <calcPr calcId="162913"/>
</workbook>
</file>

<file path=xl/calcChain.xml><?xml version="1.0" encoding="utf-8"?>
<calcChain xmlns="http://schemas.openxmlformats.org/spreadsheetml/2006/main">
  <c r="D37" i="6" l="1"/>
  <c r="C37" i="6"/>
  <c r="A168" i="5"/>
  <c r="A169" i="5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I135" i="5"/>
  <c r="J135" i="5"/>
  <c r="K135" i="5"/>
  <c r="H135" i="5"/>
  <c r="H53" i="5" l="1"/>
  <c r="I22" i="5"/>
  <c r="J22" i="5"/>
  <c r="K22" i="5"/>
  <c r="H22" i="5"/>
  <c r="A350" i="5" l="1"/>
  <c r="A351" i="5"/>
  <c r="A352" i="5" s="1"/>
  <c r="A353" i="5" s="1"/>
  <c r="A354" i="5" s="1"/>
  <c r="A333" i="5"/>
  <c r="A334" i="5"/>
  <c r="A335" i="5" s="1"/>
  <c r="A336" i="5" s="1"/>
  <c r="I112" i="5"/>
  <c r="J112" i="5"/>
  <c r="K112" i="5"/>
  <c r="H112" i="5"/>
  <c r="S353" i="2" l="1"/>
  <c r="I331" i="5" l="1"/>
  <c r="J331" i="5"/>
  <c r="K331" i="5"/>
  <c r="H331" i="5"/>
  <c r="I56" i="6" l="1"/>
  <c r="H56" i="6"/>
  <c r="I34" i="6"/>
  <c r="H34" i="6"/>
  <c r="I12" i="6"/>
  <c r="H12" i="6"/>
  <c r="K347" i="5"/>
  <c r="D75" i="6" s="1"/>
  <c r="J347" i="5"/>
  <c r="I347" i="5"/>
  <c r="H347" i="5"/>
  <c r="C75" i="6" s="1"/>
  <c r="I230" i="5"/>
  <c r="J230" i="5"/>
  <c r="K230" i="5"/>
  <c r="D54" i="6" s="1"/>
  <c r="H230" i="5"/>
  <c r="C54" i="6" s="1"/>
  <c r="A232" i="5"/>
  <c r="A233" i="5" s="1"/>
  <c r="A234" i="5" s="1"/>
  <c r="A235" i="5" s="1"/>
  <c r="A236" i="5" s="1"/>
  <c r="A237" i="5" s="1"/>
  <c r="A238" i="5" s="1"/>
  <c r="A239" i="5" s="1"/>
  <c r="I123" i="5"/>
  <c r="J123" i="5"/>
  <c r="K123" i="5"/>
  <c r="D32" i="6" s="1"/>
  <c r="H123" i="5"/>
  <c r="C32" i="6" s="1"/>
  <c r="A337" i="2" l="1"/>
  <c r="A338" i="2" s="1"/>
  <c r="A339" i="2" s="1"/>
  <c r="A340" i="2" s="1"/>
  <c r="A341" i="2" s="1"/>
  <c r="A342" i="2" s="1"/>
  <c r="A343" i="2" s="1"/>
  <c r="A344" i="2" s="1"/>
  <c r="I337" i="5"/>
  <c r="J337" i="5"/>
  <c r="K337" i="5"/>
  <c r="D74" i="6" s="1"/>
  <c r="H337" i="5"/>
  <c r="C74" i="6" s="1"/>
  <c r="I219" i="5"/>
  <c r="J219" i="5"/>
  <c r="K219" i="5"/>
  <c r="D53" i="6" s="1"/>
  <c r="H219" i="5"/>
  <c r="C53" i="6" s="1"/>
  <c r="A221" i="5"/>
  <c r="A222" i="5" s="1"/>
  <c r="A223" i="5" s="1"/>
  <c r="A224" i="5" s="1"/>
  <c r="A225" i="5" s="1"/>
  <c r="A226" i="5" s="1"/>
  <c r="A227" i="5" s="1"/>
  <c r="A228" i="5" s="1"/>
  <c r="A229" i="5" s="1"/>
  <c r="I116" i="5"/>
  <c r="J116" i="5"/>
  <c r="K116" i="5"/>
  <c r="D31" i="6" s="1"/>
  <c r="H116" i="5"/>
  <c r="C31" i="6" s="1"/>
  <c r="A332" i="2" l="1"/>
  <c r="A333" i="2" s="1"/>
  <c r="A334" i="2" s="1"/>
  <c r="D73" i="6"/>
  <c r="C73" i="6"/>
  <c r="A213" i="5"/>
  <c r="A214" i="5" s="1"/>
  <c r="A215" i="5" s="1"/>
  <c r="A216" i="5" s="1"/>
  <c r="A217" i="5" s="1"/>
  <c r="A218" i="5" s="1"/>
  <c r="I211" i="5"/>
  <c r="J211" i="5"/>
  <c r="K211" i="5"/>
  <c r="D52" i="6" s="1"/>
  <c r="H211" i="5"/>
  <c r="C52" i="6" s="1"/>
  <c r="D30" i="6"/>
  <c r="C30" i="6"/>
  <c r="C72" i="6" l="1"/>
  <c r="K329" i="5"/>
  <c r="D72" i="6" s="1"/>
  <c r="J329" i="5"/>
  <c r="I329" i="5"/>
  <c r="H329" i="5"/>
  <c r="C51" i="6"/>
  <c r="K209" i="5"/>
  <c r="D51" i="6" s="1"/>
  <c r="J209" i="5"/>
  <c r="I209" i="5"/>
  <c r="H209" i="5"/>
  <c r="D29" i="6"/>
  <c r="C29" i="6"/>
  <c r="K110" i="5"/>
  <c r="J110" i="5"/>
  <c r="I110" i="5"/>
  <c r="H110" i="5"/>
  <c r="A316" i="2" l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I316" i="5"/>
  <c r="J316" i="5"/>
  <c r="K316" i="5"/>
  <c r="D71" i="6" s="1"/>
  <c r="A318" i="5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H316" i="5"/>
  <c r="C71" i="6" s="1"/>
  <c r="A196" i="2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I196" i="5"/>
  <c r="J196" i="5"/>
  <c r="K196" i="5"/>
  <c r="D50" i="6" s="1"/>
  <c r="D34" i="6" s="1"/>
  <c r="H196" i="5"/>
  <c r="C50" i="6" s="1"/>
  <c r="C34" i="6" s="1"/>
  <c r="A198" i="5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I96" i="5"/>
  <c r="J96" i="5"/>
  <c r="K96" i="5"/>
  <c r="H96" i="5"/>
  <c r="D28" i="6" l="1"/>
  <c r="C28" i="6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7" i="5"/>
  <c r="A108" i="5" s="1"/>
  <c r="A58" i="6" l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G56" i="6"/>
  <c r="F56" i="6"/>
  <c r="E56" i="6"/>
  <c r="A36" i="6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262" i="5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182" i="5"/>
  <c r="I310" i="5" l="1"/>
  <c r="J310" i="5"/>
  <c r="K310" i="5"/>
  <c r="D60" i="6" s="1"/>
  <c r="H310" i="5"/>
  <c r="C60" i="6" s="1"/>
  <c r="I303" i="5"/>
  <c r="J303" i="5"/>
  <c r="K303" i="5"/>
  <c r="D58" i="6" s="1"/>
  <c r="H303" i="5"/>
  <c r="C58" i="6" s="1"/>
  <c r="O301" i="2"/>
  <c r="P301" i="2"/>
  <c r="Q301" i="2"/>
  <c r="R301" i="2"/>
  <c r="I296" i="5"/>
  <c r="J296" i="5"/>
  <c r="K296" i="5"/>
  <c r="D63" i="6" s="1"/>
  <c r="H296" i="5"/>
  <c r="C63" i="6" s="1"/>
  <c r="I282" i="5"/>
  <c r="J282" i="5"/>
  <c r="K282" i="5"/>
  <c r="D62" i="6" s="1"/>
  <c r="H282" i="5"/>
  <c r="C62" i="6" s="1"/>
  <c r="I192" i="5"/>
  <c r="J192" i="5"/>
  <c r="K192" i="5"/>
  <c r="I188" i="5"/>
  <c r="J188" i="5"/>
  <c r="K188" i="5"/>
  <c r="I183" i="5"/>
  <c r="J183" i="5"/>
  <c r="K183" i="5"/>
  <c r="H183" i="5"/>
  <c r="I44" i="5"/>
  <c r="J44" i="5"/>
  <c r="K44" i="5"/>
  <c r="H44" i="5"/>
  <c r="I48" i="5"/>
  <c r="J48" i="5"/>
  <c r="K48" i="5"/>
  <c r="H48" i="5"/>
  <c r="I145" i="5"/>
  <c r="J145" i="5"/>
  <c r="K145" i="5"/>
  <c r="I305" i="5"/>
  <c r="J305" i="5"/>
  <c r="K305" i="5"/>
  <c r="D64" i="6" s="1"/>
  <c r="H305" i="5"/>
  <c r="C64" i="6" s="1"/>
  <c r="I132" i="5"/>
  <c r="J132" i="5"/>
  <c r="K132" i="5"/>
  <c r="H132" i="5"/>
  <c r="O21" i="2"/>
  <c r="P21" i="2"/>
  <c r="Q21" i="2"/>
  <c r="R21" i="2"/>
  <c r="O294" i="2"/>
  <c r="P294" i="2"/>
  <c r="Q294" i="2"/>
  <c r="R294" i="2"/>
  <c r="O153" i="2"/>
  <c r="P153" i="2"/>
  <c r="Q153" i="2"/>
  <c r="R153" i="2"/>
  <c r="O52" i="2"/>
  <c r="P52" i="2"/>
  <c r="Q52" i="2"/>
  <c r="R52" i="2"/>
  <c r="I292" i="5"/>
  <c r="J292" i="5"/>
  <c r="K292" i="5"/>
  <c r="D61" i="6" s="1"/>
  <c r="H292" i="5"/>
  <c r="C61" i="6" s="1"/>
  <c r="K290" i="5"/>
  <c r="D65" i="6" s="1"/>
  <c r="J290" i="5"/>
  <c r="I290" i="5"/>
  <c r="H290" i="5"/>
  <c r="C65" i="6" s="1"/>
  <c r="I163" i="5"/>
  <c r="J163" i="5"/>
  <c r="K163" i="5"/>
  <c r="H163" i="5"/>
  <c r="O68" i="2"/>
  <c r="P68" i="2"/>
  <c r="Q68" i="2"/>
  <c r="R68" i="2"/>
  <c r="I288" i="5" l="1"/>
  <c r="J288" i="5"/>
  <c r="K288" i="5"/>
  <c r="D69" i="6" s="1"/>
  <c r="H288" i="5"/>
  <c r="C69" i="6" s="1"/>
  <c r="O90" i="2"/>
  <c r="P90" i="2"/>
  <c r="Q90" i="2"/>
  <c r="R90" i="2"/>
  <c r="K286" i="5" l="1"/>
  <c r="D70" i="6" s="1"/>
  <c r="J286" i="5"/>
  <c r="I286" i="5"/>
  <c r="H286" i="5"/>
  <c r="C70" i="6" s="1"/>
  <c r="O192" i="2"/>
  <c r="O125" i="2" s="1"/>
  <c r="P192" i="2"/>
  <c r="P125" i="2" s="1"/>
  <c r="Q192" i="2"/>
  <c r="Q125" i="2" s="1"/>
  <c r="R192" i="2"/>
  <c r="R125" i="2" s="1"/>
  <c r="J194" i="5"/>
  <c r="K194" i="5"/>
  <c r="O92" i="2"/>
  <c r="P92" i="2"/>
  <c r="Q92" i="2"/>
  <c r="R92" i="2"/>
  <c r="I152" i="5" l="1"/>
  <c r="J152" i="5"/>
  <c r="K152" i="5"/>
  <c r="H152" i="5"/>
  <c r="O43" i="2"/>
  <c r="P43" i="2"/>
  <c r="Q43" i="2"/>
  <c r="R43" i="2"/>
  <c r="I190" i="5"/>
  <c r="J190" i="5"/>
  <c r="K190" i="5"/>
  <c r="H190" i="5"/>
  <c r="I89" i="5"/>
  <c r="J89" i="5"/>
  <c r="K89" i="5"/>
  <c r="H89" i="5"/>
  <c r="I279" i="5"/>
  <c r="J279" i="5"/>
  <c r="K279" i="5"/>
  <c r="D68" i="6" s="1"/>
  <c r="H279" i="5"/>
  <c r="C68" i="6" s="1"/>
  <c r="I260" i="5"/>
  <c r="J260" i="5"/>
  <c r="K260" i="5"/>
  <c r="D66" i="6" s="1"/>
  <c r="H260" i="5"/>
  <c r="C66" i="6" s="1"/>
  <c r="A166" i="2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73" i="2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I249" i="5" l="1"/>
  <c r="J249" i="5"/>
  <c r="K249" i="5"/>
  <c r="D59" i="6" s="1"/>
  <c r="H249" i="5"/>
  <c r="C59" i="6" s="1"/>
  <c r="I246" i="5" l="1"/>
  <c r="J246" i="5"/>
  <c r="K246" i="5"/>
  <c r="D67" i="6" s="1"/>
  <c r="D56" i="6" s="1"/>
  <c r="H246" i="5"/>
  <c r="C67" i="6" s="1"/>
  <c r="C56" i="6" s="1"/>
  <c r="K242" i="5" l="1"/>
  <c r="K241" i="5" s="1"/>
  <c r="J242" i="5"/>
  <c r="J241" i="5" s="1"/>
  <c r="I242" i="5"/>
  <c r="I241" i="5" s="1"/>
  <c r="H242" i="5"/>
  <c r="H241" i="5" s="1"/>
  <c r="E34" i="6" l="1"/>
  <c r="F34" i="6"/>
  <c r="G34" i="6"/>
  <c r="H166" i="5"/>
  <c r="I166" i="5"/>
  <c r="H128" i="5" l="1"/>
  <c r="I128" i="5"/>
  <c r="J128" i="5"/>
  <c r="K128" i="5"/>
  <c r="O23" i="2" l="1"/>
  <c r="P23" i="2"/>
  <c r="Q23" i="2"/>
  <c r="R23" i="2"/>
  <c r="I194" i="5"/>
  <c r="H194" i="5"/>
  <c r="H192" i="5"/>
  <c r="H188" i="5"/>
  <c r="K166" i="5"/>
  <c r="J166" i="5"/>
  <c r="K160" i="5"/>
  <c r="J160" i="5"/>
  <c r="I160" i="5"/>
  <c r="H160" i="5"/>
  <c r="K155" i="5"/>
  <c r="J155" i="5"/>
  <c r="I155" i="5"/>
  <c r="H155" i="5"/>
  <c r="K149" i="5"/>
  <c r="K127" i="5" s="1"/>
  <c r="J149" i="5"/>
  <c r="I149" i="5"/>
  <c r="I127" i="5" s="1"/>
  <c r="H149" i="5"/>
  <c r="H145" i="5"/>
  <c r="H127" i="5" s="1"/>
  <c r="J127" i="5" l="1"/>
  <c r="H82" i="5"/>
  <c r="I82" i="5"/>
  <c r="J82" i="5"/>
  <c r="K82" i="5"/>
  <c r="I53" i="5" l="1"/>
  <c r="J53" i="5"/>
  <c r="K53" i="5"/>
  <c r="H12" i="5" l="1"/>
  <c r="I12" i="5"/>
  <c r="J12" i="5"/>
  <c r="K12" i="5"/>
  <c r="H20" i="5"/>
  <c r="I20" i="5"/>
  <c r="J20" i="5"/>
  <c r="K20" i="5"/>
  <c r="H31" i="5"/>
  <c r="I31" i="5"/>
  <c r="J31" i="5"/>
  <c r="K31" i="5"/>
  <c r="H42" i="5"/>
  <c r="I42" i="5"/>
  <c r="J42" i="5"/>
  <c r="K42" i="5"/>
  <c r="H60" i="5"/>
  <c r="I60" i="5"/>
  <c r="J60" i="5"/>
  <c r="K60" i="5"/>
  <c r="H63" i="5"/>
  <c r="I63" i="5"/>
  <c r="J63" i="5"/>
  <c r="K63" i="5"/>
  <c r="H85" i="5"/>
  <c r="I85" i="5"/>
  <c r="J85" i="5"/>
  <c r="K85" i="5"/>
  <c r="H92" i="5"/>
  <c r="I92" i="5"/>
  <c r="J92" i="5"/>
  <c r="K92" i="5"/>
  <c r="H94" i="5"/>
  <c r="I94" i="5"/>
  <c r="J94" i="5"/>
  <c r="K94" i="5"/>
  <c r="I11" i="5" l="1"/>
  <c r="K11" i="5"/>
  <c r="J11" i="5"/>
  <c r="H11" i="5"/>
  <c r="G12" i="6"/>
  <c r="F12" i="6"/>
  <c r="E12" i="6"/>
  <c r="D24" i="6"/>
  <c r="C24" i="6"/>
  <c r="C23" i="6" l="1"/>
  <c r="D27" i="6" l="1"/>
  <c r="C27" i="6"/>
  <c r="D26" i="6" l="1"/>
  <c r="C26" i="6"/>
  <c r="D25" i="6" l="1"/>
  <c r="C25" i="6"/>
  <c r="D23" i="6"/>
  <c r="D19" i="6" l="1"/>
  <c r="C19" i="6"/>
  <c r="D22" i="6"/>
  <c r="C22" i="6"/>
  <c r="D21" i="6"/>
  <c r="C21" i="6"/>
  <c r="D20" i="6"/>
  <c r="C20" i="6"/>
  <c r="D18" i="6"/>
  <c r="C18" i="6"/>
  <c r="D17" i="6"/>
  <c r="C17" i="6"/>
  <c r="D16" i="6"/>
  <c r="C16" i="6"/>
  <c r="D15" i="6"/>
  <c r="C15" i="6"/>
  <c r="C14" i="6"/>
  <c r="D13" i="6"/>
  <c r="C13" i="6"/>
  <c r="C12" i="6" l="1"/>
  <c r="D14" i="6"/>
  <c r="D12" i="6" s="1"/>
</calcChain>
</file>

<file path=xl/sharedStrings.xml><?xml version="1.0" encoding="utf-8"?>
<sst xmlns="http://schemas.openxmlformats.org/spreadsheetml/2006/main" count="1703" uniqueCount="439">
  <si>
    <t>№ п/п</t>
  </si>
  <si>
    <t>Наименование МО</t>
  </si>
  <si>
    <t>Итого по программе</t>
  </si>
  <si>
    <t>Адрес МКД</t>
  </si>
  <si>
    <t>ремонт внутридомовых инженерных систем</t>
  </si>
  <si>
    <t>ремонт или замена лифтового оборудования</t>
  </si>
  <si>
    <t>утепление фасадов</t>
  </si>
  <si>
    <t>переустройству невентилируемой крыши на вентилируемую крышу, устройству выходов на кровлю</t>
  </si>
  <si>
    <t>установка коллективных (общедомовых) ПУ и УУ</t>
  </si>
  <si>
    <t>другие виды</t>
  </si>
  <si>
    <t>руб.</t>
  </si>
  <si>
    <t>ед.</t>
  </si>
  <si>
    <t>Итого по РЕСПУБЛИКЕ КОМИ:</t>
  </si>
  <si>
    <t>Итого по муниципальному образованию городского округа "Инта":</t>
  </si>
  <si>
    <t>N п/п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</si>
  <si>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</si>
  <si>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</si>
  <si>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</si>
  <si>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</si>
  <si>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</si>
  <si>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</si>
  <si>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</si>
  <si>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</si>
  <si>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</si>
  <si>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</si>
  <si>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</si>
  <si>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кв.м</t>
  </si>
  <si>
    <t>чел.</t>
  </si>
  <si>
    <t>Итого по Республике Коми:</t>
  </si>
  <si>
    <t>X</t>
  </si>
  <si>
    <t>Итого по муниципальному образованию муниципального района "Корткеросский"</t>
  </si>
  <si>
    <t>Итого по муниципальному образованию муниципального района "Печора":</t>
  </si>
  <si>
    <t>Итого по муниципальному образованию муниципального района "Сосногорск":</t>
  </si>
  <si>
    <t>Итого по муниципальному образованию муниципального района "Сыктывдинский":</t>
  </si>
  <si>
    <t>Итого по муниципальному образованию муниципального района "Удорский":</t>
  </si>
  <si>
    <t>Итого по муниципальному образованию муниципального района "Усть-Вымский":</t>
  </si>
  <si>
    <t>Итого по муниципальному образованию муниципального района "Усть-Цилемский"</t>
  </si>
  <si>
    <t>Итого по муниципальному образованию городского округа "Сыктывкар":</t>
  </si>
  <si>
    <t>Общая площадь МКД, всего</t>
  </si>
  <si>
    <t>Количество жителей, зарегистрированных в МКД на дату утверждения программы</t>
  </si>
  <si>
    <t>Количество МКД</t>
  </si>
  <si>
    <t>I квартал</t>
  </si>
  <si>
    <t>II квартал</t>
  </si>
  <si>
    <t>III квартал</t>
  </si>
  <si>
    <t>IV квартал</t>
  </si>
  <si>
    <t>Всего</t>
  </si>
  <si>
    <t>Городской округ "Инта"</t>
  </si>
  <si>
    <t>Муниципальный район "Корткеросский"</t>
  </si>
  <si>
    <t>Муниципальный район "Печора"</t>
  </si>
  <si>
    <t>Муниципальный район "Сосногорск"</t>
  </si>
  <si>
    <t>Муниципальный район "Сыктывдинский"</t>
  </si>
  <si>
    <t>Муниципальный район "Троицко-Печорский"</t>
  </si>
  <si>
    <t>Муниципальный район "Удорский"</t>
  </si>
  <si>
    <t>Муниципальный район "Усть-Вымский"</t>
  </si>
  <si>
    <t>Муниципальный район "Усть-Цилемский"</t>
  </si>
  <si>
    <t>Городской округ "Сыктывкар"</t>
  </si>
  <si>
    <t>ПЛАНИРУЕМЫЕ ПОКАЗАТЕЛИ</t>
  </si>
  <si>
    <t>Перечень</t>
  </si>
  <si>
    <t>Итого по муниципальному образованию муниципального района "Прилузский":</t>
  </si>
  <si>
    <t>кирпич</t>
  </si>
  <si>
    <t>Итого по муниципальному образованию муниципального района "Усть-Куломский"</t>
  </si>
  <si>
    <t>Итого по муниципальному образованию муниципального района "Троицко-Печорский"</t>
  </si>
  <si>
    <t>Итого по  муниципальному образованию муниципального района "Прилузский:</t>
  </si>
  <si>
    <t>панельный</t>
  </si>
  <si>
    <t>Итого по муниципальному образованию Муниципального района "Усть-Куломский"</t>
  </si>
  <si>
    <t>Итого по муниципальному образованию муниципального района "Сысольский":</t>
  </si>
  <si>
    <t>Итого по  муниципальному образованию городского округа "Ижемский":</t>
  </si>
  <si>
    <t>Итого по  муниципальному образованию городского округа "Сысольский":</t>
  </si>
  <si>
    <t>Муниципальный район "Прилузский"</t>
  </si>
  <si>
    <t>Муниципальный район "Усть-Куломский"</t>
  </si>
  <si>
    <t>Муниципальный район "Сысольский"</t>
  </si>
  <si>
    <t>Муниципальный район "Ижемский"</t>
  </si>
  <si>
    <t>-</t>
  </si>
  <si>
    <t>Итого по  муниципальному образованию муниципального района "Троицко-Печорский":</t>
  </si>
  <si>
    <t>Итого по муниципальному образованию Муниципального района "Удорский"</t>
  </si>
  <si>
    <t>Итого по  муниципальному образованию муниципального района "Корткеросский":</t>
  </si>
  <si>
    <t>Итого по  муниципальному образованию муниципального района "Печора":</t>
  </si>
  <si>
    <t>Итого по  муниципальному образованию муниципального района "Сосногорск":</t>
  </si>
  <si>
    <t>Итого по  муниципальному образованию муниципального района "Сыктывдинский":</t>
  </si>
  <si>
    <t>Итого по муниципальному образованию муниципального района "Усть-Вымский"</t>
  </si>
  <si>
    <t>Итого по муникипальному образованию муниципального района "Усть-Цилемский"</t>
  </si>
  <si>
    <t>Итого по муниципальному образованию городского округа "Сыктывкар"</t>
  </si>
  <si>
    <t>Итого по муниципальному образованию муниципальному району "Ижемский"</t>
  </si>
  <si>
    <t>ВЫПОЛНЕНИЯ РАБОТ КРАТКОСРОЧНОГО ПЛАНА</t>
  </si>
  <si>
    <t>панель</t>
  </si>
  <si>
    <t>Итого по муниципальному образованию муниципального района "Усть-Цилемский":</t>
  </si>
  <si>
    <t>Итого по муниципальному образованию городского округа "Вуктыл"</t>
  </si>
  <si>
    <t>Итого по муниципальному образованию городского округа "Инта"</t>
  </si>
  <si>
    <t xml:space="preserve">Итого по муниципальному образованию муниципального района "Корткеросский" </t>
  </si>
  <si>
    <t>Итого по муниципальному образованию муниципального района "Печора"</t>
  </si>
  <si>
    <t>Итого по муниципальному образованию муниципального района "Сосногорск"</t>
  </si>
  <si>
    <t>Итого по муниципальному образованию муниципального района "Сыктывдинский"</t>
  </si>
  <si>
    <t>Итого по муниципальному образованию муниципального района "Прилузский"</t>
  </si>
  <si>
    <t>Итого по муниципальному образованию муниципального района "Удорский"</t>
  </si>
  <si>
    <t xml:space="preserve">Итого по муниципальному образованию муниципального района "Троицко-Печорский" </t>
  </si>
  <si>
    <t>Итого по муниципальному образованию муниципального района "Сысольский"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</si>
  <si>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Республики Коми в 2018 году</t>
  </si>
  <si>
    <t xml:space="preserve"> многоквартирных домов, в отношении которых планируется проведение капитального ремонта в рамках выполнения Краткосрочного плана реализации региональной программы капитального ремонта общего имущества в многоквартирных домах, расположенных на территории Республики Коми на 2018-2020 годы</t>
  </si>
  <si>
    <t xml:space="preserve">Реестр многоквартирных домов по видам работ по капитальному ремонту в Республике Коми на 2018-2020 годы </t>
  </si>
  <si>
    <t xml:space="preserve">Реестр многоквартирных домов по видам работ по капитальному ремонту в Республике Коми в 2018 году </t>
  </si>
  <si>
    <t>РЕАЛИЗАЦИИ РЕГИОНАЛЬНОЙ ПРОГРАММЫ КАПИТАЛЬНОГО РЕМОНТА НА 2018-2020 ГОДЫ</t>
  </si>
  <si>
    <t xml:space="preserve">Планируемые показатели выполнения работ краткосрочного плана капитального ремонта в 2018 году </t>
  </si>
  <si>
    <t>г. Инта, ул. Воркутинская, 15</t>
  </si>
  <si>
    <t>не было</t>
  </si>
  <si>
    <t>г. Инта, ул. Горького, 11</t>
  </si>
  <si>
    <t>г. Инта, ул. Горького, 17</t>
  </si>
  <si>
    <t>г. Инта, ул. Куратова, 12</t>
  </si>
  <si>
    <t>г. Инта, ул. Куратова, 48</t>
  </si>
  <si>
    <t>г. Инта, ул. Мира, 62</t>
  </si>
  <si>
    <t>г. Инта, ул. Социалистическая, 4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</si>
  <si>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Республики Коми в 2019 году</t>
  </si>
  <si>
    <t>г. Инта, ул. Мира, 38</t>
  </si>
  <si>
    <t>г. Инта, ул. Мира, 60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</si>
  <si>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Республики Коми в 2020 году</t>
  </si>
  <si>
    <t>г. Инта, ул. Куратова, 54</t>
  </si>
  <si>
    <t>г. Инта, ул. Воркутинская, 10</t>
  </si>
  <si>
    <t xml:space="preserve">ремонт внутридомовых инженерных систем электроснабжения, в т.ч.  установка коллективных (общедомовых) приборов учета </t>
  </si>
  <si>
    <t xml:space="preserve">ремонт внутридомовых инженерных систем теплоснабжения, в т.ч.  установка коллективных (общедомовых) приборов учета </t>
  </si>
  <si>
    <t xml:space="preserve">ремонт внутридомовых инженерных систем газоснабжения, в т.ч.  установка коллективных (общедомовых) приборов учета </t>
  </si>
  <si>
    <t xml:space="preserve">ремонт внутридомовых инженерных систем  холодного водоснабжения,  в т.ч.  установка коллективных (общедомовых) приборов учета </t>
  </si>
  <si>
    <t xml:space="preserve">ремонт внутридомовых инженерных систем водоотведения, в т.ч.  установка коллективных (общедомовых) приборов учета </t>
  </si>
  <si>
    <t xml:space="preserve">ремонт внутридомовых инженерных систем  горячего водоснабжения,  в т.ч.  установка коллективных (общедомовых) приборов учета </t>
  </si>
  <si>
    <t>Реестр многоквартирных домов по видам работ по капитальному ремонту в Республике Коми в 2019 году</t>
  </si>
  <si>
    <t>Реестр многоквартирных домов по видам работ по капитальному ремонту в Республике Коми в 2020 году</t>
  </si>
  <si>
    <t>г. Вуктыл, ул. Газовиков, д. 2</t>
  </si>
  <si>
    <t>г. Вуктыл, ул. проезд Пионерский, д.13</t>
  </si>
  <si>
    <t>г. Вуктыл, ул. Газовиков, дом 6</t>
  </si>
  <si>
    <t>г. Вуктыл, ул. Таежная, дом 7</t>
  </si>
  <si>
    <t>г. Вуктыл, ул. Комсомольская, дом 27</t>
  </si>
  <si>
    <t>г. Вуктыл, ул. Комсомольская, дом 29</t>
  </si>
  <si>
    <t>г. Вуктыл, ул. Пионерская, дом 11</t>
  </si>
  <si>
    <t xml:space="preserve">г. Вуктыл, ул. Коммунистическая 13 </t>
  </si>
  <si>
    <t>пенельный</t>
  </si>
  <si>
    <t>п. Зеленоборск, ул. Нефтяников, д. 12</t>
  </si>
  <si>
    <t>г. Печора, ул. Щипачкина, д. 7</t>
  </si>
  <si>
    <t>п. Чикшино, ул. Северная, д. 2</t>
  </si>
  <si>
    <t>г. Печора, Печорский пр-т, д. 31</t>
  </si>
  <si>
    <t>г. Печора, ул. Гагарина, д. 39 "А"</t>
  </si>
  <si>
    <t>г. Печора, ул. Пионерская, д. 37</t>
  </si>
  <si>
    <t>г. Печора, ул. Пионерская, д. 39</t>
  </si>
  <si>
    <t>нет</t>
  </si>
  <si>
    <t>кирпичный</t>
  </si>
  <si>
    <t>шлакоблочный</t>
  </si>
  <si>
    <t>г. Печора, ул. Социалистическая, д. 74 "а"</t>
  </si>
  <si>
    <t>г. Печора, ул. Совесткая, д. 10</t>
  </si>
  <si>
    <t>г. Печора, ул. Социалистическая, д. 92</t>
  </si>
  <si>
    <t>г. Печора, ул. Строительная,     д. 7</t>
  </si>
  <si>
    <t>г. Печора, ул. Островского, д. 32</t>
  </si>
  <si>
    <t>п. Белый-Ю, ул. Лесная, д. 1</t>
  </si>
  <si>
    <t>г. Печора, ул. Советская, д. 14</t>
  </si>
  <si>
    <t>утепление и ремонт фасада</t>
  </si>
  <si>
    <t>г. Сыктывкар, Бабушкина, д.25</t>
  </si>
  <si>
    <t>ж/б</t>
  </si>
  <si>
    <t>г. Сыктывкар, Бумажников пр, д.38</t>
  </si>
  <si>
    <t>г. Сыктывкар, Бумажников проспект, д.3</t>
  </si>
  <si>
    <t>г. Сыктывкар, Дырнос, д.21</t>
  </si>
  <si>
    <t>деревянный</t>
  </si>
  <si>
    <t>г. Сыктывкар, Дырнос, д.67</t>
  </si>
  <si>
    <t>г. Сыктывкар Интернациональная, д.176</t>
  </si>
  <si>
    <t xml:space="preserve">г. Сыктывкар, Коммунистическая, д.30 </t>
  </si>
  <si>
    <t>г. Сыктывкар, Коммунистическая, д.37</t>
  </si>
  <si>
    <t>г. Сыктывкар, Октябрьский проспект, д.38</t>
  </si>
  <si>
    <t>г. Сыктывкар, Октябрьский проспект, д.76</t>
  </si>
  <si>
    <t>г. Сыктывкар, Оплеснина, д.21</t>
  </si>
  <si>
    <t>г. Сыктывкар, Оплеснина, д.27</t>
  </si>
  <si>
    <t>г. Сыктывкар, Орджоникидзе, д.10</t>
  </si>
  <si>
    <t>г. Сыктывкар, Пушкина, д.36</t>
  </si>
  <si>
    <t>г. Сыктывкар, Ручейная, д.35</t>
  </si>
  <si>
    <t>г. Сыктывкар, Советская, д.16</t>
  </si>
  <si>
    <t>1948\50</t>
  </si>
  <si>
    <t>г. Сыктывкар, Советская, д.58</t>
  </si>
  <si>
    <t>г. Сыктывкар, Старовского, д.61</t>
  </si>
  <si>
    <t>г. Сыктывкар,  Сысольское шоссе, д.70</t>
  </si>
  <si>
    <t>г. Сыктывкар, Димитрова, д.4</t>
  </si>
  <si>
    <t>г. Сыктывкар, Димитрова, д.42</t>
  </si>
  <si>
    <t>г. Сыктывкар, Димитрова, д.52</t>
  </si>
  <si>
    <t>г. Сыктывкар, Интернациональная, д.106</t>
  </si>
  <si>
    <t>г. Сыктывкар, Карла Маркса, д.231</t>
  </si>
  <si>
    <t>г. Сыктывкар, Кирова, д.46</t>
  </si>
  <si>
    <t>г. Сыктывкар, Малышева, д.24</t>
  </si>
  <si>
    <t>г. Сыктывкар, Малышева, д.4</t>
  </si>
  <si>
    <t xml:space="preserve">г. Сыктывкар, Октябрьский проспект, д.14 </t>
  </si>
  <si>
    <t>г. Сыктывкар, Октябрьский проспект, д.49</t>
  </si>
  <si>
    <t>г. Сыктывкар, Оплеснина, д.15</t>
  </si>
  <si>
    <t>г. Сыктывкар, Пушкина, д.30</t>
  </si>
  <si>
    <t>г. Сыктывкар, Пушкина, д.80</t>
  </si>
  <si>
    <t>г. Сыктывкар, Слободская, д.5</t>
  </si>
  <si>
    <t>г. Сыктывкар, Старовского, д.16</t>
  </si>
  <si>
    <t xml:space="preserve">г. Сыктывкар, Кирова, д.46 </t>
  </si>
  <si>
    <t>г. Сыктывкар, Сысольское шоссе, д.70</t>
  </si>
  <si>
    <t>г. Сыктывкар, Борисова, д.11</t>
  </si>
  <si>
    <t>г. Сыктывкар, Борисова, д. 3</t>
  </si>
  <si>
    <t>г. Сыктывкар, Борисова, д. 4</t>
  </si>
  <si>
    <t>г. Сыктывкар, Борисова, д. 5</t>
  </si>
  <si>
    <t>г. Сыктывкар, Борисов, д. 9</t>
  </si>
  <si>
    <t>г. Сыктывкар, Бумажников проспект, д. 28</t>
  </si>
  <si>
    <t>г. Сыктывкар, Бумажников проспект, д.30</t>
  </si>
  <si>
    <t>г. Сыктывкар, Бумажников проспект, д. 45</t>
  </si>
  <si>
    <t>г. Сыктывкар Димитрова, д.40</t>
  </si>
  <si>
    <t>г. Сыктывкар Коммунистическая, д. 35</t>
  </si>
  <si>
    <t>г. Сыктывкар Коммунистическая, д. 38</t>
  </si>
  <si>
    <t>г. Сыктывкар, Коммунистическая, д. 45</t>
  </si>
  <si>
    <t>г. Сыктывкар, Коммунистическяа, д. 86</t>
  </si>
  <si>
    <t>г. Сыктывкар, Ленина, д. 50А</t>
  </si>
  <si>
    <t>г. Сыктывкар, Ленина ,д.78</t>
  </si>
  <si>
    <t>г. Сыктывкар, Октябрьский проспект, д. 172</t>
  </si>
  <si>
    <t>г. Сыктывкар, Октябрьский проспект, д. 20</t>
  </si>
  <si>
    <t>г. Сыктывкар, Петрозаводская, д. 56</t>
  </si>
  <si>
    <t>с. Деревянск, ул. Юбилейная,1</t>
  </si>
  <si>
    <t>с. Деревянск, ул. Юбилейная,3</t>
  </si>
  <si>
    <t>брус</t>
  </si>
  <si>
    <t>с.Усть-Кулом, Гагарина, 9</t>
  </si>
  <si>
    <t>с.Усть-Кулом, ул.Центральная, 139 «а»</t>
  </si>
  <si>
    <t>с.Усть-Кулом, ул.Гагарина, 4</t>
  </si>
  <si>
    <t>с.Усть-Кулом, ул.Ленина, 15б</t>
  </si>
  <si>
    <t>пст.Мылва ул.Юбилейная дом 10</t>
  </si>
  <si>
    <t>пст.Комсомольск-на-Печоре ул.Краснодарская дом 21</t>
  </si>
  <si>
    <t>пгт.Троицко-Печорск ,квартал Южный дом 5</t>
  </si>
  <si>
    <t>с.Визинга, ул.Садовая, д.22</t>
  </si>
  <si>
    <t>с. Объячево, ул. 1 Мая, д. 10</t>
  </si>
  <si>
    <t>с. Объячево, ул.30 лет Победы, д.4</t>
  </si>
  <si>
    <t>с.Объячево, ул. Октябрьская, д.18</t>
  </si>
  <si>
    <t xml:space="preserve">Панельные блоки </t>
  </si>
  <si>
    <t>с.Объячево, ул. 1 Мая д.14а</t>
  </si>
  <si>
    <t>с.Объячево, ул. Октябрьская, д.3</t>
  </si>
  <si>
    <t>с.Объячево, ул. Мира, д.71</t>
  </si>
  <si>
    <t>с. Объячево, ул. Советская, д.22</t>
  </si>
  <si>
    <t>с. Объячево, ул. Советская, д.24</t>
  </si>
  <si>
    <t>с. Ижма, ул. Семяшкина 31</t>
  </si>
  <si>
    <t>с. Ижма, ул.Советская 61</t>
  </si>
  <si>
    <t>с. Ижма, ул. Семяшкина 15</t>
  </si>
  <si>
    <t>дерево</t>
  </si>
  <si>
    <t>с. Визинга, ул. 50 лет ВЛКСМ, д. 37</t>
  </si>
  <si>
    <t>с. Визинга, ул. Садовая, д. 22</t>
  </si>
  <si>
    <t>пст. Журавский, ул. Майская, д. 10</t>
  </si>
  <si>
    <t>пст. Журавский, ул. Майская, д. 11</t>
  </si>
  <si>
    <t>с. Усть-Цильма, ул. Новый квартал, д. 31</t>
  </si>
  <si>
    <t>с. Усть-Цильма,  ул. Новый квартал, д. 37</t>
  </si>
  <si>
    <t>с. Усть-Цильма, ул. Новый квартал, д. 38</t>
  </si>
  <si>
    <t>с.Выльгорт ул.Д.Каликовой д.80</t>
  </si>
  <si>
    <t>с.Выльгорт, ул.Рабочая, д.3</t>
  </si>
  <si>
    <t>с.Пажга, 1 микрорайон, д.13</t>
  </si>
  <si>
    <t>с.Пажга, 1 микрорайон, д.10</t>
  </si>
  <si>
    <t>с. Зеленец ул. 2 квартал,  д.15</t>
  </si>
  <si>
    <t>с. Палевицы, Центральная усадьба, д.1</t>
  </si>
  <si>
    <t>с. Кослан ул. Новая,  д. 4</t>
  </si>
  <si>
    <t>п. Буткан ул. Центральна д.114</t>
  </si>
  <si>
    <t>п. Вожский ул. Стадионная д. 7</t>
  </si>
  <si>
    <t>п. Междуреченск ул. Интернациональная д.10</t>
  </si>
  <si>
    <t>п. Вожский ул. Привокзальная д.4</t>
  </si>
  <si>
    <t>с. Кослан ул. Строителей, д. 23</t>
  </si>
  <si>
    <t>п. Буткан ул. Центральная д.108</t>
  </si>
  <si>
    <t>п. Буткан ул. Центральная д.113</t>
  </si>
  <si>
    <t>п. Буткан ул. Центральна д.109</t>
  </si>
  <si>
    <t>п. Буткан ул. Центральна д.119</t>
  </si>
  <si>
    <t>с. Кослан ул. Н.Трофимовой , д. 43</t>
  </si>
  <si>
    <t>с. Кослан ул. Н.Трофимовой , д. 61</t>
  </si>
  <si>
    <t>п. Вожский ул. Привокзальная д.5</t>
  </si>
  <si>
    <t>п. Вожский ул. Привокзальная д.6</t>
  </si>
  <si>
    <t>с. Корткерос, ул. Московская, д. 19</t>
  </si>
  <si>
    <t>кирпич.</t>
  </si>
  <si>
    <t>п. Усть-Лэкчиим, ул. Школьная, д.2</t>
  </si>
  <si>
    <t>г. Микунь, ул. Комсомольская, д.3</t>
  </si>
  <si>
    <t>п. Жешарт, ул. Гагарина, д.6</t>
  </si>
  <si>
    <t>п. Маджмас, ул. Зеленая, д.20</t>
  </si>
  <si>
    <t>п. Кожмудор, ул. Мира, д.4</t>
  </si>
  <si>
    <t>г. Микунь, ул. Комсомольская, д.1</t>
  </si>
  <si>
    <t>п. Жешарт, ул. Свердлова, д.17/2</t>
  </si>
  <si>
    <t>г. Микунь, ул. Гоголя, д.17</t>
  </si>
  <si>
    <t>г. Микунь, ул. Гоголя, д.21</t>
  </si>
  <si>
    <t>п. Жешарт, ул. Индустриальная, д.11</t>
  </si>
  <si>
    <t>с. Айкино, ул. Комсомольская, д.1</t>
  </si>
  <si>
    <t>г. Сосногорск, ул. Ленина, д. 21</t>
  </si>
  <si>
    <t>пгт. Нижний Одес, ул. Ленина, д. 18</t>
  </si>
  <si>
    <t>пгт. Нижний Одес, ул. Школьная, д. 4</t>
  </si>
  <si>
    <t>пгт. Войвож, ул. Больничная, д.1</t>
  </si>
  <si>
    <t>пгт. Войвож, ул. Октябрьская, д.31</t>
  </si>
  <si>
    <t>пгт. Нижний Одес, ул. Школьная, д. 6</t>
  </si>
  <si>
    <t>пгт. Войвож, ул. Восточная, д. 16</t>
  </si>
  <si>
    <t>пгт. Нижний Одес, ул. Молодежная, д. 7</t>
  </si>
  <si>
    <t>г. Сосногорск, ул. Ленина, д. 34</t>
  </si>
  <si>
    <t>г. Сосногорск, ул. Советская, д. 7а</t>
  </si>
  <si>
    <t>пгт. Нижний Одес, ул. Пионерская, д. 10</t>
  </si>
  <si>
    <t>пгт. Нижний Одес, ул. Нефтяников, д. 11</t>
  </si>
  <si>
    <t>г. Сосногорск, ул. Лесная, д. 3 А</t>
  </si>
  <si>
    <t>г. Сосногорск, ул. 5 микрорайон, д. 13</t>
  </si>
  <si>
    <t>ж/ю</t>
  </si>
  <si>
    <t>г. Сосногорск, ул. Лесная, д. 4 Г</t>
  </si>
  <si>
    <t>пгт. Нижний Одес, ул. Пионерская, д. 2</t>
  </si>
  <si>
    <t>пст. Верхнеижемский, ул. 40 лет Победы, д. 109</t>
  </si>
  <si>
    <t>пгт. Войвож, ул. Советская, д. 1г</t>
  </si>
  <si>
    <t xml:space="preserve">Планируемые показатели выполнения работ краткосрочного плана капитального ремонта в 2019 году </t>
  </si>
  <si>
    <t xml:space="preserve">Планируемые показатели выполнения работ краткосрочного плана капитального ремонта в 2020 году </t>
  </si>
  <si>
    <t xml:space="preserve">ремонт подвальных помещений </t>
  </si>
  <si>
    <t xml:space="preserve">ремонт крыши </t>
  </si>
  <si>
    <t xml:space="preserve">ремонт фундамента </t>
  </si>
  <si>
    <t>Итого по муниципальному образованию городскому округу "Ухта"</t>
  </si>
  <si>
    <t>г.Ухта, набережная Нефтяников, д.5</t>
  </si>
  <si>
    <t>панел.</t>
  </si>
  <si>
    <t>г.Ухта, ул.Куратова, д.13</t>
  </si>
  <si>
    <t>г.Ухта, пр.Ленина, д.40</t>
  </si>
  <si>
    <t>г. Ухта, пр-т. Космонавтов, д.50</t>
  </si>
  <si>
    <t>г.Ухта, пр.Ленина,д. 46</t>
  </si>
  <si>
    <t>г.Ухта, ул.Куратова, д.2</t>
  </si>
  <si>
    <t>г.Ухта, ул.Сенюкова, д.16</t>
  </si>
  <si>
    <t>г.Ухта, ул.Машиностроителей, д.5</t>
  </si>
  <si>
    <t>г.Ухта, ул.Куратова д.19</t>
  </si>
  <si>
    <t>г. Ухта, пр.Ленина, д.69</t>
  </si>
  <si>
    <t>г.Ухта, ул.Машиностроителей, д. 5а</t>
  </si>
  <si>
    <t>г.Ухта, Ленина 65 (подъезды 2-7)</t>
  </si>
  <si>
    <t>Итого по муниципальному образованию городского округа "Ухта"</t>
  </si>
  <si>
    <t>Городской округ "Ухта"</t>
  </si>
  <si>
    <t>Итого по муниципальному образованию городского округа "Ухта":</t>
  </si>
  <si>
    <t xml:space="preserve">г.Ухта, пгт.Водный, ул.Ленина, д.2 </t>
  </si>
  <si>
    <t>рекон. 1997</t>
  </si>
  <si>
    <t>г.Ухта, ул.Сенюкова, д.20</t>
  </si>
  <si>
    <t xml:space="preserve">г.Ухта, набережная Нефтяников, д. 6   </t>
  </si>
  <si>
    <t>г. Ухта, ул. Куратова, д.20</t>
  </si>
  <si>
    <t>г. Ухта, ул. Социалистическая,д.9</t>
  </si>
  <si>
    <t>керамзито-бетонные</t>
  </si>
  <si>
    <t>г. Ухта, набережная Нефтяников,д.6а</t>
  </si>
  <si>
    <t>г.Ухта, ул.Куратова, д. 9</t>
  </si>
  <si>
    <t>г.Ухта, ул.Крымская, д.3</t>
  </si>
  <si>
    <t>г. Ухта, пр.Ленина, д. 36</t>
  </si>
  <si>
    <t>г. Ухта, ул.Куратова,д. 16</t>
  </si>
  <si>
    <t xml:space="preserve">г.Ухта, набережная Нефтяников, д.7 </t>
  </si>
  <si>
    <t>г.Ухта, ул.Молодежная, д.12</t>
  </si>
  <si>
    <t>г.Ухта, ул.Печорская, д. 6/1</t>
  </si>
  <si>
    <t>кипич.</t>
  </si>
  <si>
    <t>г.Ухта, ул.Интернациональная, д. 54</t>
  </si>
  <si>
    <t>керамзито-бетонные панели</t>
  </si>
  <si>
    <t>г. Ухта, ул.Советская, д.1</t>
  </si>
  <si>
    <t>г. Ухта, пр.Ленина, д. 31/9</t>
  </si>
  <si>
    <t>г.Ухта, ул.Крымская, д.5</t>
  </si>
  <si>
    <t>г.Ухта, ул.Юбилейная, д. 17</t>
  </si>
  <si>
    <t>г.Ухта, ул.Юбилейная, д. 9</t>
  </si>
  <si>
    <t>г.Ухта, пр-т. Космонавтов, д.44</t>
  </si>
  <si>
    <t>г.Ухта, ул.30 лет Октября, д. 19а (1 секция)</t>
  </si>
  <si>
    <t>1995-1998</t>
  </si>
  <si>
    <t>г.Ухта, ул.Дзержинского, д.29 (подъезды 5-8)</t>
  </si>
  <si>
    <t>1994-2003</t>
  </si>
  <si>
    <t>г.Ухта, ул.Куратова, д. 6</t>
  </si>
  <si>
    <t>г.Ухта, ул.Оплеснина, д.5</t>
  </si>
  <si>
    <t>г.Ухта, ул. 30 лет Октября, д.22/12</t>
  </si>
  <si>
    <t>Итого по муниципальному образованию муниципальному району "Койгородский"</t>
  </si>
  <si>
    <t>Итого по  муниципальному образованию городского округа "Койгородский":</t>
  </si>
  <si>
    <t>Муниципальный район "Койгородский"</t>
  </si>
  <si>
    <t>п.Кажым, ул.Молодежная, д.4</t>
  </si>
  <si>
    <t>с.Койгородок, ул.Набережая, д.93</t>
  </si>
  <si>
    <t>с.Койгородок, ул.Набережая, д.95</t>
  </si>
  <si>
    <t>Итого по муниципальному образованию городского округа "Вуктыл":</t>
  </si>
  <si>
    <t>Городской округ "Вуктыл"</t>
  </si>
  <si>
    <t xml:space="preserve">
Приложение 1 к краткосрочному плану реализации региональной программы капитального ремонта общего имущества в многоквартирных домах, расположенных на территории Республики Коми, на 2018 - 2020 годы</t>
  </si>
  <si>
    <t xml:space="preserve">    
Приложение 2 к краткосрочному плану реализации региональной программы капитального ремонта общего имущества в многоквартирных домах, расположенных на территории Республики Коми, на 2018 - 2020 годы</t>
  </si>
  <si>
    <t xml:space="preserve">  
Приложение 3 к краткосрочному плану реализации региональной программы капитального ремонта общего имущества в многоквартирных домах, расположенных на территории Республики Коми, на 2018 - 2020 годы</t>
  </si>
  <si>
    <t>г. Усинск, ул. Воркутинская,д.9</t>
  </si>
  <si>
    <t>г. Усинск, ул. Нефтяников, д.46</t>
  </si>
  <si>
    <t>ж/б панели</t>
  </si>
  <si>
    <t>г. Усинск, ул. Воркутинская, д.9</t>
  </si>
  <si>
    <t xml:space="preserve">нет </t>
  </si>
  <si>
    <t>Итого по муниципальному образованию городскому округу "Усинск"</t>
  </si>
  <si>
    <t>г. Усинск, ул. Парковая, д.3</t>
  </si>
  <si>
    <t>г. Усинск, ул. Строителей, д.5</t>
  </si>
  <si>
    <t>г. Усинск, ул. Строителей, д.3 "а"</t>
  </si>
  <si>
    <t>г. Усинск, ул. Нефтяников, д.42</t>
  </si>
  <si>
    <t>г. Усинск, ул. Строителей, д. 9 "а"</t>
  </si>
  <si>
    <t>г. Усинск, ул. Возейская, д.11</t>
  </si>
  <si>
    <t>Итого по муниципальному образованию городского округа "Усинск":</t>
  </si>
  <si>
    <t>г. Усинск, ул. Парковая, д.5</t>
  </si>
  <si>
    <t>г. Усинск, ул. Мира, д.15</t>
  </si>
  <si>
    <t>Итого по муниципальному образованию городского округа "Усинск"</t>
  </si>
  <si>
    <t>Городской округ "Усинск"</t>
  </si>
  <si>
    <t>Итого по муниципальному образованию городскому округу "Воркута"</t>
  </si>
  <si>
    <t>г.Воркута, ул. Авиационная , д. 55</t>
  </si>
  <si>
    <t>Крупнопанельный</t>
  </si>
  <si>
    <t>г. Воркута, ул. Б.Пищевиков, д. 11</t>
  </si>
  <si>
    <t>г. Воркута, ул. Ломоносова, д. 3а</t>
  </si>
  <si>
    <t>г. Воркута, ул. Ломоносова, д. 3</t>
  </si>
  <si>
    <t>г. Воркута, ул. Снежная, д. 22</t>
  </si>
  <si>
    <t>Объемно-блочный</t>
  </si>
  <si>
    <t>г. Воркута, ул. Яновского, д. 14</t>
  </si>
  <si>
    <t>Кирпичный</t>
  </si>
  <si>
    <t>Итого по муниципальному образованию городского округа "Воркута"</t>
  </si>
  <si>
    <t>Итого по муниципальному образованию городского округа "Воркута":</t>
  </si>
  <si>
    <t>г. Воркута, ул. Дончука, д. 2</t>
  </si>
  <si>
    <t>г. Воркута, пгт. Воргашор, Катаева, д. 35</t>
  </si>
  <si>
    <t>г. Воркута, ул. Ленина, д. 14</t>
  </si>
  <si>
    <t>г. Воркута, ул. Ленина, д. 48</t>
  </si>
  <si>
    <t>г. Воркута, пст. Сивомаскинский, ул.  Лесная, д. 1а</t>
  </si>
  <si>
    <t>г. Воркута, ул. Парковая, д. 30</t>
  </si>
  <si>
    <t>г. Воркута, ул. Парковая, д. 34</t>
  </si>
  <si>
    <t>г. Воркута, ул. Парковая, д. 36</t>
  </si>
  <si>
    <t>г. Воркута, ул. Ш.Набережная, д. 10</t>
  </si>
  <si>
    <t>г. Воркута, ул. Энгельса, д. 5</t>
  </si>
  <si>
    <t>г. Воркута, пгт. Воргашор, ул. Энтузиастов, д. 13/3</t>
  </si>
  <si>
    <t>г. Воркута, пгт. Воргашор, ул. Энтузиастов, д. 21/4</t>
  </si>
  <si>
    <t>г. Воркута, пгт. Воргашор, ул. Энтузиастов 23</t>
  </si>
  <si>
    <t>г. Воркута, ул. Привокзальная, д. 9</t>
  </si>
  <si>
    <t>г. Воркута, ул. Привокзальная, д. 25а</t>
  </si>
  <si>
    <t>г. Воркута, ул. Возейская, д. 4</t>
  </si>
  <si>
    <t>г. Воркута, ул. Яновского, д. 3-б</t>
  </si>
  <si>
    <t>г. Воркута, ул. Парковая, д. 42</t>
  </si>
  <si>
    <t>г. Воркута, ул. Суворова, д. 10</t>
  </si>
  <si>
    <t>Городской округ "Воркута"</t>
  </si>
  <si>
    <t>Итого по муниципальному образованию муниципальному району "Княжпогостский"</t>
  </si>
  <si>
    <t>г.Емва, ул.Минская, д.11</t>
  </si>
  <si>
    <t>1971</t>
  </si>
  <si>
    <t>г.Емва, ул.Чапаева, д.22</t>
  </si>
  <si>
    <t>1965</t>
  </si>
  <si>
    <t>пст. Иоссер, ул.Береговая, д.5</t>
  </si>
  <si>
    <t>пст. Чиньяворык, ул.Свердлова, д.24</t>
  </si>
  <si>
    <t>пст. Чиньяворык, ул.Шевченко, д.5</t>
  </si>
  <si>
    <t>пст. Чиньяворык, ул.Свердлова, д.11</t>
  </si>
  <si>
    <t>пгт. Синдор, ул.Строителей,д.28</t>
  </si>
  <si>
    <t>блочные</t>
  </si>
  <si>
    <t>г.Емва, ул.Киевская,д.3</t>
  </si>
  <si>
    <t>г.Емва, ул.Мечникова, д.22</t>
  </si>
  <si>
    <t>1963</t>
  </si>
  <si>
    <t>г.Емва, ул.Московская, д.4</t>
  </si>
  <si>
    <t>1970</t>
  </si>
  <si>
    <t>г.Емва, ул.Пионерская,д.26</t>
  </si>
  <si>
    <t>пст. Иоссер, ул.Береговая, д.1</t>
  </si>
  <si>
    <t>пст. Чиньяворык, ул.Ленина, д.12</t>
  </si>
  <si>
    <t>пгт. Синдор, ул.Гагарина,д.10</t>
  </si>
  <si>
    <t>панельные</t>
  </si>
  <si>
    <t>г.Емва, ул.Киевская,д.9</t>
  </si>
  <si>
    <t>1967</t>
  </si>
  <si>
    <t>г.Емва, ул.Ленинградская,д.28</t>
  </si>
  <si>
    <t>1972</t>
  </si>
  <si>
    <t>г.Емва, ул.30 лет Победы, д.17</t>
  </si>
  <si>
    <t>1962</t>
  </si>
  <si>
    <t>г.Емва, ул.60 лет Октября,д.69</t>
  </si>
  <si>
    <t>1983</t>
  </si>
  <si>
    <t>Итого по  муниципальному образованию городского округа "Княжпогостский":</t>
  </si>
  <si>
    <t>Муниципальный район "Княжпогостский"</t>
  </si>
  <si>
    <t>г. Печора, Печорский пр-т, д. 83</t>
  </si>
  <si>
    <t>с. Айкино, пер. Мелиораторов д.5а</t>
  </si>
  <si>
    <t>дерев</t>
  </si>
  <si>
    <t>с. Айкино, пер. Мелиораторов д.7а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</si>
</sst>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0.00"/>
    <numFmt numFmtId="165" formatCode="###\ ###\ ###\ ##0"/>
    <numFmt numFmtId="166" formatCode="0.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11" fillId="0" borderId="0"/>
    <xf numFmtId="0" fontId="11" fillId="0" borderId="0"/>
    <xf numFmtId="0" fontId="15" fillId="0" borderId="0"/>
    <xf numFmtId="0" fontId="14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1" fillId="0" borderId="0"/>
    <xf numFmtId="0" fontId="14" fillId="0" borderId="0"/>
    <xf numFmtId="0" fontId="14" fillId="0" borderId="0"/>
    <xf numFmtId="0" fontId="28" fillId="0" borderId="0"/>
    <xf numFmtId="0" fontId="11" fillId="0" borderId="0"/>
  </cellStyleXfs>
  <cellXfs count="324">
    <xf numFmtId="0" fontId="0" fillId="0" borderId="0" xfId="0"/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right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64" fontId="6" fillId="3" borderId="1" xfId="0" applyNumberFormat="1" applyFont="1" applyFill="1" applyBorder="1" applyAlignment="1">
      <alignment horizontal="right"/>
    </xf>
    <xf numFmtId="0" fontId="7" fillId="3" borderId="0" xfId="0" applyFont="1" applyFill="1"/>
    <xf numFmtId="165" fontId="8" fillId="3" borderId="3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164" fontId="10" fillId="3" borderId="1" xfId="0" applyNumberFormat="1" applyFont="1" applyFill="1" applyBorder="1" applyAlignment="1">
      <alignment horizontal="right"/>
    </xf>
    <xf numFmtId="0" fontId="12" fillId="3" borderId="0" xfId="0" applyFont="1" applyFill="1"/>
    <xf numFmtId="164" fontId="8" fillId="3" borderId="3" xfId="0" applyNumberFormat="1" applyFont="1" applyFill="1" applyBorder="1" applyAlignment="1">
      <alignment horizontal="left" wrapText="1"/>
    </xf>
    <xf numFmtId="0" fontId="0" fillId="3" borderId="0" xfId="0" applyFill="1"/>
    <xf numFmtId="0" fontId="2" fillId="0" borderId="0" xfId="0" applyFont="1" applyAlignment="1">
      <alignment horizontal="center" vertical="top"/>
    </xf>
    <xf numFmtId="0" fontId="18" fillId="0" borderId="0" xfId="0" applyFont="1"/>
    <xf numFmtId="165" fontId="8" fillId="3" borderId="1" xfId="0" applyNumberFormat="1" applyFont="1" applyFill="1" applyBorder="1" applyAlignment="1">
      <alignment horizontal="center"/>
    </xf>
    <xf numFmtId="0" fontId="12" fillId="3" borderId="0" xfId="0" applyFont="1" applyFill="1" applyBorder="1"/>
    <xf numFmtId="4" fontId="9" fillId="3" borderId="0" xfId="0" applyNumberFormat="1" applyFont="1" applyFill="1" applyBorder="1" applyAlignment="1">
      <alignment horizontal="right"/>
    </xf>
    <xf numFmtId="4" fontId="7" fillId="3" borderId="0" xfId="0" applyNumberFormat="1" applyFont="1" applyFill="1" applyBorder="1"/>
    <xf numFmtId="0" fontId="7" fillId="3" borderId="0" xfId="0" applyFont="1" applyFill="1" applyBorder="1"/>
    <xf numFmtId="0" fontId="8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left" vertical="top" wrapText="1"/>
    </xf>
    <xf numFmtId="0" fontId="19" fillId="0" borderId="2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right"/>
    </xf>
    <xf numFmtId="4" fontId="22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right"/>
    </xf>
    <xf numFmtId="164" fontId="22" fillId="3" borderId="1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vertical="center" wrapText="1"/>
    </xf>
    <xf numFmtId="4" fontId="22" fillId="3" borderId="1" xfId="0" applyNumberFormat="1" applyFont="1" applyFill="1" applyBorder="1" applyAlignment="1">
      <alignment horizontal="center" vertical="center"/>
    </xf>
    <xf numFmtId="4" fontId="22" fillId="3" borderId="4" xfId="0" applyNumberFormat="1" applyFont="1" applyFill="1" applyBorder="1" applyAlignment="1">
      <alignment horizontal="right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wrapText="1"/>
    </xf>
    <xf numFmtId="4" fontId="8" fillId="3" borderId="1" xfId="0" applyNumberFormat="1" applyFont="1" applyFill="1" applyBorder="1" applyAlignment="1">
      <alignment horizontal="right"/>
    </xf>
    <xf numFmtId="0" fontId="26" fillId="3" borderId="0" xfId="0" applyFont="1" applyFill="1"/>
    <xf numFmtId="0" fontId="27" fillId="3" borderId="0" xfId="0" applyFont="1" applyFill="1"/>
    <xf numFmtId="0" fontId="8" fillId="3" borderId="1" xfId="12" applyFont="1" applyFill="1" applyBorder="1" applyAlignment="1">
      <alignment horizontal="left" vertical="center" wrapText="1"/>
    </xf>
    <xf numFmtId="1" fontId="2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/>
    <xf numFmtId="0" fontId="23" fillId="3" borderId="0" xfId="0" applyFont="1" applyFill="1"/>
    <xf numFmtId="0" fontId="24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justify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justify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4" fontId="8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top"/>
    </xf>
    <xf numFmtId="4" fontId="22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8" fillId="5" borderId="1" xfId="15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64" fontId="8" fillId="3" borderId="4" xfId="0" applyNumberFormat="1" applyFont="1" applyFill="1" applyBorder="1" applyAlignment="1">
      <alignment horizontal="right"/>
    </xf>
    <xf numFmtId="164" fontId="6" fillId="3" borderId="4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left" wrapText="1"/>
    </xf>
    <xf numFmtId="0" fontId="19" fillId="0" borderId="1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5" fillId="3" borderId="1" xfId="0" applyNumberFormat="1" applyFont="1" applyFill="1" applyBorder="1" applyAlignment="1">
      <alignment vertical="center" wrapText="1"/>
    </xf>
    <xf numFmtId="0" fontId="25" fillId="3" borderId="1" xfId="0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20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" fontId="0" fillId="0" borderId="0" xfId="0" applyNumberFormat="1" applyFill="1"/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 wrapText="1"/>
    </xf>
    <xf numFmtId="1" fontId="22" fillId="0" borderId="4" xfId="0" applyNumberFormat="1" applyFont="1" applyFill="1" applyBorder="1" applyAlignment="1">
      <alignment horizontal="center"/>
    </xf>
    <xf numFmtId="1" fontId="22" fillId="3" borderId="4" xfId="0" applyNumberFormat="1" applyFont="1" applyFill="1" applyBorder="1" applyAlignment="1">
      <alignment horizontal="center"/>
    </xf>
    <xf numFmtId="1" fontId="22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 wrapText="1"/>
    </xf>
    <xf numFmtId="1" fontId="22" fillId="3" borderId="4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1" fontId="25" fillId="5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vertical="center"/>
    </xf>
    <xf numFmtId="1" fontId="0" fillId="2" borderId="0" xfId="0" applyNumberFormat="1" applyFill="1" applyAlignment="1">
      <alignment vertical="center"/>
    </xf>
    <xf numFmtId="1" fontId="0" fillId="0" borderId="0" xfId="0" applyNumberFormat="1" applyAlignment="1">
      <alignment vertical="center"/>
    </xf>
    <xf numFmtId="1" fontId="0" fillId="2" borderId="0" xfId="0" applyNumberFormat="1" applyFill="1"/>
    <xf numFmtId="1" fontId="0" fillId="0" borderId="0" xfId="0" applyNumberFormat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166" fontId="8" fillId="3" borderId="1" xfId="0" applyNumberFormat="1" applyFont="1" applyFill="1" applyBorder="1" applyAlignment="1">
      <alignment horizontal="left"/>
    </xf>
    <xf numFmtId="1" fontId="19" fillId="0" borderId="1" xfId="0" applyNumberFormat="1" applyFont="1" applyBorder="1" applyAlignment="1">
      <alignment horizontal="center"/>
    </xf>
    <xf numFmtId="166" fontId="19" fillId="0" borderId="1" xfId="0" applyNumberFormat="1" applyFont="1" applyBorder="1" applyAlignment="1">
      <alignment horizontal="left"/>
    </xf>
    <xf numFmtId="166" fontId="19" fillId="0" borderId="1" xfId="0" applyNumberFormat="1" applyFont="1" applyBorder="1" applyAlignment="1">
      <alignment horizontal="left" wrapText="1"/>
    </xf>
    <xf numFmtId="166" fontId="8" fillId="0" borderId="1" xfId="0" applyNumberFormat="1" applyFont="1" applyBorder="1" applyAlignment="1">
      <alignment horizontal="left" wrapText="1"/>
    </xf>
    <xf numFmtId="1" fontId="0" fillId="0" borderId="1" xfId="0" applyNumberFormat="1" applyFill="1" applyBorder="1" applyAlignment="1">
      <alignment vertical="center"/>
    </xf>
    <xf numFmtId="1" fontId="19" fillId="0" borderId="9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justify" vertical="center" wrapText="1"/>
    </xf>
    <xf numFmtId="1" fontId="8" fillId="3" borderId="8" xfId="0" applyNumberFormat="1" applyFont="1" applyFill="1" applyBorder="1" applyAlignment="1">
      <alignment horizontal="center" vertical="center"/>
    </xf>
    <xf numFmtId="0" fontId="23" fillId="3" borderId="1" xfId="0" applyFont="1" applyFill="1" applyBorder="1"/>
    <xf numFmtId="0" fontId="19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0" fontId="29" fillId="0" borderId="1" xfId="0" applyFont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center" wrapText="1"/>
    </xf>
    <xf numFmtId="3" fontId="33" fillId="3" borderId="1" xfId="0" applyNumberFormat="1" applyFont="1" applyFill="1" applyBorder="1" applyAlignment="1">
      <alignment horizontal="center" vertical="center" wrapText="1"/>
    </xf>
    <xf numFmtId="0" fontId="34" fillId="3" borderId="0" xfId="0" applyFont="1" applyFill="1"/>
    <xf numFmtId="0" fontId="35" fillId="3" borderId="0" xfId="0" applyFont="1" applyFill="1"/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0" fontId="37" fillId="3" borderId="0" xfId="0" applyFont="1" applyFill="1"/>
    <xf numFmtId="0" fontId="38" fillId="3" borderId="0" xfId="0" applyFont="1" applyFill="1"/>
    <xf numFmtId="12" fontId="36" fillId="3" borderId="1" xfId="0" applyNumberFormat="1" applyFont="1" applyFill="1" applyBorder="1" applyAlignment="1">
      <alignment horizontal="center" vertical="center" wrapText="1"/>
    </xf>
    <xf numFmtId="4" fontId="30" fillId="3" borderId="0" xfId="0" applyNumberFormat="1" applyFont="1" applyFill="1"/>
    <xf numFmtId="0" fontId="36" fillId="3" borderId="1" xfId="0" applyFont="1" applyFill="1" applyBorder="1" applyAlignment="1">
      <alignment horizontal="justify" vertical="center" wrapText="1"/>
    </xf>
    <xf numFmtId="2" fontId="36" fillId="3" borderId="1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left" wrapText="1"/>
    </xf>
    <xf numFmtId="4" fontId="39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right"/>
    </xf>
    <xf numFmtId="0" fontId="40" fillId="3" borderId="0" xfId="0" applyFont="1" applyFill="1" applyAlignment="1">
      <alignment horizontal="right"/>
    </xf>
    <xf numFmtId="0" fontId="36" fillId="3" borderId="1" xfId="0" applyFont="1" applyFill="1" applyBorder="1" applyAlignment="1">
      <alignment horizontal="left" vertical="center" wrapText="1"/>
    </xf>
    <xf numFmtId="0" fontId="37" fillId="3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41" fillId="3" borderId="1" xfId="0" applyFont="1" applyFill="1" applyBorder="1" applyAlignment="1">
      <alignment horizontal="center"/>
    </xf>
    <xf numFmtId="4" fontId="41" fillId="3" borderId="1" xfId="0" applyNumberFormat="1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center"/>
    </xf>
    <xf numFmtId="2" fontId="36" fillId="3" borderId="1" xfId="0" applyNumberFormat="1" applyFont="1" applyFill="1" applyBorder="1" applyAlignment="1">
      <alignment horizontal="center"/>
    </xf>
    <xf numFmtId="1" fontId="36" fillId="3" borderId="1" xfId="0" applyNumberFormat="1" applyFont="1" applyFill="1" applyBorder="1" applyAlignment="1">
      <alignment horizontal="center"/>
    </xf>
    <xf numFmtId="0" fontId="36" fillId="3" borderId="2" xfId="0" applyFont="1" applyFill="1" applyBorder="1" applyAlignment="1">
      <alignment horizontal="left" vertical="center" wrapText="1"/>
    </xf>
    <xf numFmtId="0" fontId="36" fillId="3" borderId="2" xfId="0" applyFont="1" applyFill="1" applyBorder="1" applyAlignment="1">
      <alignment horizontal="center" wrapText="1"/>
    </xf>
    <xf numFmtId="0" fontId="36" fillId="3" borderId="2" xfId="0" applyFont="1" applyFill="1" applyBorder="1" applyAlignment="1">
      <alignment horizontal="center"/>
    </xf>
    <xf numFmtId="2" fontId="36" fillId="3" borderId="2" xfId="0" applyNumberFormat="1" applyFont="1" applyFill="1" applyBorder="1" applyAlignment="1">
      <alignment horizontal="center"/>
    </xf>
    <xf numFmtId="2" fontId="36" fillId="3" borderId="2" xfId="0" applyNumberFormat="1" applyFont="1" applyFill="1" applyBorder="1" applyAlignment="1">
      <alignment horizontal="center" wrapText="1"/>
    </xf>
    <xf numFmtId="1" fontId="36" fillId="3" borderId="2" xfId="0" applyNumberFormat="1" applyFont="1" applyFill="1" applyBorder="1" applyAlignment="1">
      <alignment horizontal="center"/>
    </xf>
    <xf numFmtId="0" fontId="36" fillId="3" borderId="1" xfId="0" applyFont="1" applyFill="1" applyBorder="1" applyAlignment="1">
      <alignment horizontal="center" wrapText="1"/>
    </xf>
    <xf numFmtId="2" fontId="36" fillId="3" borderId="1" xfId="0" applyNumberFormat="1" applyFont="1" applyFill="1" applyBorder="1" applyAlignment="1">
      <alignment horizontal="center" wrapText="1"/>
    </xf>
    <xf numFmtId="0" fontId="29" fillId="3" borderId="0" xfId="0" applyFont="1" applyFill="1"/>
    <xf numFmtId="0" fontId="31" fillId="3" borderId="0" xfId="0" applyFont="1" applyFill="1"/>
    <xf numFmtId="0" fontId="36" fillId="3" borderId="1" xfId="0" applyFont="1" applyFill="1" applyBorder="1" applyAlignment="1">
      <alignment horizontal="center" vertical="center"/>
    </xf>
    <xf numFmtId="0" fontId="36" fillId="3" borderId="1" xfId="12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center" vertical="center"/>
    </xf>
    <xf numFmtId="0" fontId="36" fillId="3" borderId="9" xfId="0" applyFont="1" applyFill="1" applyBorder="1" applyAlignment="1">
      <alignment vertical="center" wrapText="1"/>
    </xf>
    <xf numFmtId="0" fontId="36" fillId="3" borderId="9" xfId="0" applyFont="1" applyFill="1" applyBorder="1" applyAlignment="1">
      <alignment horizontal="center" vertical="center" wrapText="1"/>
    </xf>
    <xf numFmtId="4" fontId="30" fillId="3" borderId="9" xfId="0" applyNumberFormat="1" applyFont="1" applyFill="1" applyBorder="1" applyAlignment="1">
      <alignment horizontal="center" vertical="center" wrapText="1"/>
    </xf>
    <xf numFmtId="4" fontId="30" fillId="3" borderId="9" xfId="3" applyNumberFormat="1" applyFont="1" applyFill="1" applyBorder="1" applyAlignment="1">
      <alignment horizontal="center" vertical="center" wrapText="1"/>
    </xf>
    <xf numFmtId="3" fontId="30" fillId="3" borderId="1" xfId="0" applyNumberFormat="1" applyFont="1" applyFill="1" applyBorder="1" applyAlignment="1">
      <alignment horizontal="center" vertical="center" wrapText="1"/>
    </xf>
    <xf numFmtId="4" fontId="36" fillId="3" borderId="9" xfId="3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center" wrapText="1"/>
    </xf>
    <xf numFmtId="4" fontId="36" fillId="3" borderId="1" xfId="0" applyNumberFormat="1" applyFont="1" applyFill="1" applyBorder="1" applyAlignment="1">
      <alignment horizontal="center" vertical="center"/>
    </xf>
    <xf numFmtId="3" fontId="41" fillId="3" borderId="1" xfId="0" applyNumberFormat="1" applyFont="1" applyFill="1" applyBorder="1" applyAlignment="1">
      <alignment horizontal="center" vertical="center" wrapText="1"/>
    </xf>
    <xf numFmtId="0" fontId="36" fillId="3" borderId="1" xfId="3" applyFont="1" applyFill="1" applyBorder="1" applyAlignment="1" applyProtection="1">
      <alignment horizontal="left" vertical="center" wrapText="1"/>
      <protection locked="0"/>
    </xf>
    <xf numFmtId="0" fontId="36" fillId="3" borderId="1" xfId="1" applyFont="1" applyFill="1" applyBorder="1" applyAlignment="1">
      <alignment horizontal="center"/>
    </xf>
    <xf numFmtId="4" fontId="36" fillId="3" borderId="1" xfId="0" applyNumberFormat="1" applyFont="1" applyFill="1" applyBorder="1" applyAlignment="1">
      <alignment horizontal="center"/>
    </xf>
    <xf numFmtId="3" fontId="36" fillId="3" borderId="1" xfId="0" applyNumberFormat="1" applyFont="1" applyFill="1" applyBorder="1" applyAlignment="1">
      <alignment horizontal="center" vertical="top" wrapText="1"/>
    </xf>
    <xf numFmtId="0" fontId="36" fillId="3" borderId="3" xfId="3" applyFont="1" applyFill="1" applyBorder="1" applyAlignment="1" applyProtection="1">
      <alignment horizontal="left" vertical="center" wrapText="1"/>
      <protection locked="0"/>
    </xf>
    <xf numFmtId="0" fontId="41" fillId="3" borderId="1" xfId="0" applyNumberFormat="1" applyFont="1" applyFill="1" applyBorder="1" applyAlignment="1">
      <alignment horizontal="left" vertical="top" wrapText="1"/>
    </xf>
    <xf numFmtId="0" fontId="36" fillId="3" borderId="1" xfId="11" applyNumberFormat="1" applyFont="1" applyFill="1" applyBorder="1" applyAlignment="1">
      <alignment horizontal="center" vertical="center" wrapText="1"/>
    </xf>
    <xf numFmtId="4" fontId="36" fillId="3" borderId="1" xfId="11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top"/>
    </xf>
    <xf numFmtId="4" fontId="30" fillId="3" borderId="1" xfId="0" applyNumberFormat="1" applyFont="1" applyFill="1" applyBorder="1" applyAlignment="1">
      <alignment horizontal="center"/>
    </xf>
    <xf numFmtId="3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left" vertical="center"/>
    </xf>
    <xf numFmtId="4" fontId="30" fillId="3" borderId="1" xfId="0" applyNumberFormat="1" applyFont="1" applyFill="1" applyBorder="1" applyAlignment="1">
      <alignment horizontal="center" vertical="center"/>
    </xf>
    <xf numFmtId="3" fontId="30" fillId="3" borderId="1" xfId="0" applyNumberFormat="1" applyFont="1" applyFill="1" applyBorder="1" applyAlignment="1">
      <alignment horizontal="center" vertical="center"/>
    </xf>
    <xf numFmtId="3" fontId="41" fillId="3" borderId="1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center" vertical="center"/>
    </xf>
    <xf numFmtId="4" fontId="36" fillId="4" borderId="1" xfId="0" applyNumberFormat="1" applyFont="1" applyFill="1" applyBorder="1" applyAlignment="1">
      <alignment horizontal="center" vertical="center" wrapText="1"/>
    </xf>
    <xf numFmtId="3" fontId="36" fillId="4" borderId="1" xfId="0" applyNumberFormat="1" applyFont="1" applyFill="1" applyBorder="1" applyAlignment="1">
      <alignment horizontal="center" vertical="center" wrapText="1"/>
    </xf>
    <xf numFmtId="1" fontId="30" fillId="3" borderId="1" xfId="0" applyNumberFormat="1" applyFont="1" applyFill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42" fillId="0" borderId="1" xfId="0" applyFont="1" applyFill="1" applyBorder="1" applyAlignment="1">
      <alignment wrapText="1"/>
    </xf>
    <xf numFmtId="0" fontId="43" fillId="0" borderId="1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3" fontId="30" fillId="3" borderId="9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6" fillId="4" borderId="1" xfId="0" applyFont="1" applyFill="1" applyBorder="1" applyAlignment="1">
      <alignment horizontal="center" vertical="center" wrapText="1"/>
    </xf>
    <xf numFmtId="2" fontId="36" fillId="4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/>
    </xf>
    <xf numFmtId="3" fontId="30" fillId="0" borderId="1" xfId="0" applyNumberFormat="1" applyFont="1" applyBorder="1" applyAlignment="1">
      <alignment horizontal="center"/>
    </xf>
    <xf numFmtId="4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center" wrapText="1"/>
    </xf>
    <xf numFmtId="166" fontId="30" fillId="0" borderId="1" xfId="0" applyNumberFormat="1" applyFont="1" applyBorder="1" applyAlignment="1">
      <alignment horizontal="center" wrapText="1"/>
    </xf>
    <xf numFmtId="0" fontId="30" fillId="0" borderId="0" xfId="0" applyFont="1"/>
    <xf numFmtId="0" fontId="45" fillId="0" borderId="0" xfId="0" applyFont="1"/>
    <xf numFmtId="166" fontId="36" fillId="3" borderId="9" xfId="0" applyNumberFormat="1" applyFont="1" applyFill="1" applyBorder="1" applyAlignment="1">
      <alignment horizontal="left"/>
    </xf>
    <xf numFmtId="1" fontId="36" fillId="0" borderId="9" xfId="0" applyNumberFormat="1" applyFont="1" applyBorder="1" applyAlignment="1">
      <alignment horizontal="center"/>
    </xf>
    <xf numFmtId="166" fontId="36" fillId="0" borderId="9" xfId="0" applyNumberFormat="1" applyFont="1" applyBorder="1" applyAlignment="1">
      <alignment horizontal="center"/>
    </xf>
    <xf numFmtId="166" fontId="36" fillId="3" borderId="1" xfId="0" applyNumberFormat="1" applyFont="1" applyFill="1" applyBorder="1" applyAlignment="1">
      <alignment horizontal="left"/>
    </xf>
    <xf numFmtId="1" fontId="30" fillId="0" borderId="1" xfId="0" applyNumberFormat="1" applyFont="1" applyBorder="1" applyAlignment="1">
      <alignment horizontal="center"/>
    </xf>
    <xf numFmtId="166" fontId="30" fillId="0" borderId="1" xfId="0" applyNumberFormat="1" applyFont="1" applyBorder="1" applyAlignment="1">
      <alignment horizontal="center"/>
    </xf>
    <xf numFmtId="166" fontId="30" fillId="0" borderId="1" xfId="0" applyNumberFormat="1" applyFont="1" applyBorder="1" applyAlignment="1">
      <alignment horizontal="left"/>
    </xf>
    <xf numFmtId="166" fontId="30" fillId="0" borderId="1" xfId="0" applyNumberFormat="1" applyFont="1" applyBorder="1" applyAlignment="1">
      <alignment horizontal="left" wrapText="1"/>
    </xf>
    <xf numFmtId="166" fontId="36" fillId="0" borderId="1" xfId="0" applyNumberFormat="1" applyFont="1" applyBorder="1" applyAlignment="1">
      <alignment horizontal="left" wrapText="1"/>
    </xf>
    <xf numFmtId="1" fontId="36" fillId="0" borderId="1" xfId="0" applyNumberFormat="1" applyFont="1" applyBorder="1" applyAlignment="1">
      <alignment horizontal="center" wrapText="1"/>
    </xf>
    <xf numFmtId="166" fontId="36" fillId="0" borderId="1" xfId="0" applyNumberFormat="1" applyFont="1" applyBorder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66" fontId="36" fillId="0" borderId="1" xfId="0" applyNumberFormat="1" applyFont="1" applyBorder="1" applyAlignment="1">
      <alignment horizontal="center" wrapText="1"/>
    </xf>
    <xf numFmtId="2" fontId="30" fillId="3" borderId="1" xfId="0" applyNumberFormat="1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 wrapText="1"/>
    </xf>
    <xf numFmtId="2" fontId="30" fillId="3" borderId="1" xfId="0" applyNumberFormat="1" applyFont="1" applyFill="1" applyBorder="1" applyAlignment="1">
      <alignment horizontal="center"/>
    </xf>
    <xf numFmtId="1" fontId="30" fillId="3" borderId="1" xfId="0" applyNumberFormat="1" applyFont="1" applyFill="1" applyBorder="1" applyAlignment="1">
      <alignment horizontal="center"/>
    </xf>
    <xf numFmtId="0" fontId="33" fillId="3" borderId="1" xfId="0" applyFont="1" applyFill="1" applyBorder="1" applyAlignment="1">
      <alignment horizontal="justify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2" fillId="3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3" fillId="3" borderId="3" xfId="0" applyFont="1" applyFill="1" applyBorder="1" applyAlignment="1">
      <alignment vertical="center" wrapText="1"/>
    </xf>
    <xf numFmtId="0" fontId="33" fillId="3" borderId="4" xfId="0" applyFont="1" applyFill="1" applyBorder="1" applyAlignment="1">
      <alignment vertical="center" wrapText="1"/>
    </xf>
    <xf numFmtId="0" fontId="33" fillId="3" borderId="3" xfId="0" applyFont="1" applyFill="1" applyBorder="1" applyAlignment="1">
      <alignment horizontal="left" vertical="center" wrapText="1"/>
    </xf>
    <xf numFmtId="0" fontId="33" fillId="3" borderId="4" xfId="0" applyFont="1" applyFill="1" applyBorder="1" applyAlignment="1">
      <alignment horizontal="left" vertical="center" wrapText="1"/>
    </xf>
    <xf numFmtId="165" fontId="22" fillId="3" borderId="1" xfId="0" applyNumberFormat="1" applyFont="1" applyFill="1" applyBorder="1" applyAlignment="1">
      <alignment horizontal="left" wrapText="1"/>
    </xf>
    <xf numFmtId="165" fontId="22" fillId="3" borderId="3" xfId="0" applyNumberFormat="1" applyFont="1" applyFill="1" applyBorder="1" applyAlignment="1">
      <alignment horizontal="left" wrapText="1"/>
    </xf>
    <xf numFmtId="165" fontId="22" fillId="3" borderId="4" xfId="0" applyNumberFormat="1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justify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0" xfId="0" applyAlignment="1"/>
    <xf numFmtId="0" fontId="20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2" fillId="3" borderId="3" xfId="0" applyFont="1" applyFill="1" applyBorder="1" applyAlignment="1">
      <alignment horizontal="left" wrapText="1"/>
    </xf>
    <xf numFmtId="0" fontId="22" fillId="3" borderId="4" xfId="0" applyFont="1" applyFill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19" fillId="0" borderId="5" xfId="0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top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0">
    <cellStyle name="Обычный" xfId="0" builtinId="0"/>
    <cellStyle name="Обычный 10" xfId="2"/>
    <cellStyle name="Обычный 12" xfId="1"/>
    <cellStyle name="Обычный 12 4" xfId="15"/>
    <cellStyle name="Обычный 2" xfId="3"/>
    <cellStyle name="Обычный 2 11" xfId="16"/>
    <cellStyle name="Обычный 2 11 2" xfId="4"/>
    <cellStyle name="Обычный 2 12" xfId="17"/>
    <cellStyle name="Обычный 2 2" xfId="5"/>
    <cellStyle name="Обычный 3" xfId="6"/>
    <cellStyle name="Обычный 3 3" xfId="18"/>
    <cellStyle name="Обычный 4" xfId="7"/>
    <cellStyle name="Обычный 5" xfId="8"/>
    <cellStyle name="Обычный 6" xfId="9"/>
    <cellStyle name="Обычный 7" xfId="10"/>
    <cellStyle name="Обычный 8" xfId="12"/>
    <cellStyle name="Обычный 8 2" xfId="13"/>
    <cellStyle name="Обычный 8 3" xfId="14"/>
    <cellStyle name="Обычный 9_Лист3" xfId="19"/>
    <cellStyle name="Обычный_Жилфонд на 01.02.06. основа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4"/>
  <sheetViews>
    <sheetView tabSelected="1" zoomScale="85" zoomScaleNormal="85" workbookViewId="0">
      <selection activeCell="A347" sqref="A347:B347"/>
    </sheetView>
  </sheetViews>
  <sheetFormatPr defaultColWidth="9.140625" defaultRowHeight="12.75" x14ac:dyDescent="0.2"/>
  <cols>
    <col min="1" max="1" width="6.28515625" style="153" customWidth="1"/>
    <col min="2" max="2" width="78.85546875" style="154" customWidth="1"/>
    <col min="3" max="3" width="16.85546875" style="153" customWidth="1"/>
    <col min="4" max="4" width="14.7109375" style="153" customWidth="1"/>
    <col min="5" max="5" width="18" style="153" customWidth="1"/>
    <col min="6" max="6" width="10.28515625" style="153" customWidth="1"/>
    <col min="7" max="7" width="10.42578125" style="153" customWidth="1"/>
    <col min="8" max="8" width="17.85546875" style="154" customWidth="1"/>
    <col min="9" max="9" width="15.42578125" style="154" customWidth="1"/>
    <col min="10" max="11" width="15.7109375" style="154" customWidth="1"/>
    <col min="12" max="12" width="13.85546875" style="154" customWidth="1"/>
    <col min="13" max="13" width="13.28515625" style="154" customWidth="1"/>
    <col min="14" max="14" width="12.85546875" style="154" customWidth="1"/>
    <col min="15" max="25" width="9.140625" style="154"/>
    <col min="26" max="16384" width="9.140625" style="155"/>
  </cols>
  <sheetData>
    <row r="1" spans="1:25" ht="77.45" customHeight="1" x14ac:dyDescent="0.25">
      <c r="H1" s="269" t="s">
        <v>352</v>
      </c>
      <c r="I1" s="270"/>
      <c r="J1" s="270"/>
      <c r="K1" s="270"/>
    </row>
    <row r="2" spans="1:25" ht="15.75" x14ac:dyDescent="0.25">
      <c r="A2" s="270" t="s">
        <v>57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25" ht="33" customHeight="1" x14ac:dyDescent="0.25">
      <c r="A3" s="269" t="s">
        <v>97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5" spans="1:25" ht="12.75" customHeight="1" x14ac:dyDescent="0.2">
      <c r="A5" s="275" t="s">
        <v>14</v>
      </c>
      <c r="B5" s="275" t="s">
        <v>3</v>
      </c>
      <c r="C5" s="277" t="s">
        <v>15</v>
      </c>
      <c r="D5" s="278"/>
      <c r="E5" s="272" t="s">
        <v>16</v>
      </c>
      <c r="F5" s="272" t="s">
        <v>17</v>
      </c>
      <c r="G5" s="272" t="s">
        <v>18</v>
      </c>
      <c r="H5" s="272" t="s">
        <v>19</v>
      </c>
      <c r="I5" s="277" t="s">
        <v>20</v>
      </c>
      <c r="J5" s="278"/>
      <c r="K5" s="272" t="s">
        <v>21</v>
      </c>
    </row>
    <row r="6" spans="1:25" ht="15.75" customHeight="1" x14ac:dyDescent="0.2">
      <c r="A6" s="275"/>
      <c r="B6" s="275"/>
      <c r="C6" s="272" t="s">
        <v>22</v>
      </c>
      <c r="D6" s="272" t="s">
        <v>23</v>
      </c>
      <c r="E6" s="273"/>
      <c r="F6" s="273"/>
      <c r="G6" s="273"/>
      <c r="H6" s="273"/>
      <c r="I6" s="272" t="s">
        <v>24</v>
      </c>
      <c r="J6" s="272" t="s">
        <v>25</v>
      </c>
      <c r="K6" s="273"/>
    </row>
    <row r="7" spans="1:25" ht="87.75" customHeight="1" x14ac:dyDescent="0.2">
      <c r="A7" s="275"/>
      <c r="B7" s="275"/>
      <c r="C7" s="273"/>
      <c r="D7" s="273"/>
      <c r="E7" s="273"/>
      <c r="F7" s="273"/>
      <c r="G7" s="273"/>
      <c r="H7" s="274"/>
      <c r="I7" s="274"/>
      <c r="J7" s="274"/>
      <c r="K7" s="274"/>
    </row>
    <row r="8" spans="1:25" x14ac:dyDescent="0.2">
      <c r="A8" s="275"/>
      <c r="B8" s="275"/>
      <c r="C8" s="274"/>
      <c r="D8" s="274"/>
      <c r="E8" s="274"/>
      <c r="F8" s="274"/>
      <c r="G8" s="274"/>
      <c r="H8" s="156" t="s">
        <v>26</v>
      </c>
      <c r="I8" s="156" t="s">
        <v>26</v>
      </c>
      <c r="J8" s="156" t="s">
        <v>26</v>
      </c>
      <c r="K8" s="156" t="s">
        <v>27</v>
      </c>
    </row>
    <row r="9" spans="1:25" x14ac:dyDescent="0.2">
      <c r="A9" s="156">
        <v>1</v>
      </c>
      <c r="B9" s="156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56">
        <v>11</v>
      </c>
    </row>
    <row r="10" spans="1:25" ht="37.5" customHeight="1" x14ac:dyDescent="0.2">
      <c r="A10" s="276" t="s">
        <v>96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</row>
    <row r="11" spans="1:25" s="161" customFormat="1" ht="18" customHeight="1" x14ac:dyDescent="0.2">
      <c r="A11" s="268" t="s">
        <v>28</v>
      </c>
      <c r="B11" s="268"/>
      <c r="C11" s="157" t="s">
        <v>29</v>
      </c>
      <c r="D11" s="157" t="s">
        <v>29</v>
      </c>
      <c r="E11" s="157" t="s">
        <v>29</v>
      </c>
      <c r="F11" s="157" t="s">
        <v>29</v>
      </c>
      <c r="G11" s="157" t="s">
        <v>29</v>
      </c>
      <c r="H11" s="158">
        <f t="shared" ref="H11:J11" si="0">H12+H20+H22+H31+H42+H44+H48+H53+H60+H63+H82+H85+H89+H92+H94+H96+H110+H112+H116+H123</f>
        <v>323549.83</v>
      </c>
      <c r="I11" s="158">
        <f t="shared" si="0"/>
        <v>257136.45</v>
      </c>
      <c r="J11" s="158">
        <f t="shared" si="0"/>
        <v>226493.11000000002</v>
      </c>
      <c r="K11" s="159">
        <f>K12+K20+K22+K31+K42+K44+K48+K53+K60+K63+K82+K85+K89+K92+K94+K96+K110+K112+K116+K123</f>
        <v>10476</v>
      </c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spans="1:25" s="161" customFormat="1" ht="27" customHeight="1" x14ac:dyDescent="0.2">
      <c r="A12" s="268" t="s">
        <v>13</v>
      </c>
      <c r="B12" s="268"/>
      <c r="C12" s="157" t="s">
        <v>29</v>
      </c>
      <c r="D12" s="157" t="s">
        <v>29</v>
      </c>
      <c r="E12" s="157" t="s">
        <v>29</v>
      </c>
      <c r="F12" s="157" t="s">
        <v>29</v>
      </c>
      <c r="G12" s="157" t="s">
        <v>29</v>
      </c>
      <c r="H12" s="158">
        <f t="shared" ref="H12:K12" si="1">SUM(H13:H19)</f>
        <v>32869.199999999997</v>
      </c>
      <c r="I12" s="158">
        <f t="shared" si="1"/>
        <v>24171.9</v>
      </c>
      <c r="J12" s="158">
        <f t="shared" si="1"/>
        <v>18720.099999999999</v>
      </c>
      <c r="K12" s="159">
        <f t="shared" si="1"/>
        <v>889</v>
      </c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</row>
    <row r="13" spans="1:25" s="167" customFormat="1" ht="15.75" x14ac:dyDescent="0.2">
      <c r="A13" s="162">
        <v>1</v>
      </c>
      <c r="B13" s="163" t="s">
        <v>102</v>
      </c>
      <c r="C13" s="162">
        <v>1981</v>
      </c>
      <c r="D13" s="162" t="s">
        <v>103</v>
      </c>
      <c r="E13" s="162" t="s">
        <v>59</v>
      </c>
      <c r="F13" s="162">
        <v>5</v>
      </c>
      <c r="G13" s="162">
        <v>6</v>
      </c>
      <c r="H13" s="164">
        <v>4363</v>
      </c>
      <c r="I13" s="164">
        <v>4358.8</v>
      </c>
      <c r="J13" s="164">
        <v>3924.8</v>
      </c>
      <c r="K13" s="165">
        <v>148</v>
      </c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</row>
    <row r="14" spans="1:25" s="167" customFormat="1" ht="15.75" x14ac:dyDescent="0.2">
      <c r="A14" s="162">
        <v>2</v>
      </c>
      <c r="B14" s="163" t="s">
        <v>104</v>
      </c>
      <c r="C14" s="162">
        <v>1970</v>
      </c>
      <c r="D14" s="162" t="s">
        <v>103</v>
      </c>
      <c r="E14" s="162" t="s">
        <v>59</v>
      </c>
      <c r="F14" s="162">
        <v>5</v>
      </c>
      <c r="G14" s="162">
        <v>4</v>
      </c>
      <c r="H14" s="164">
        <v>2376.8000000000002</v>
      </c>
      <c r="I14" s="164">
        <v>2116.9</v>
      </c>
      <c r="J14" s="164">
        <v>1430.2</v>
      </c>
      <c r="K14" s="165">
        <v>79</v>
      </c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</row>
    <row r="15" spans="1:25" s="167" customFormat="1" ht="15.75" x14ac:dyDescent="0.2">
      <c r="A15" s="162">
        <v>3</v>
      </c>
      <c r="B15" s="163" t="s">
        <v>105</v>
      </c>
      <c r="C15" s="162">
        <v>1970</v>
      </c>
      <c r="D15" s="162" t="s">
        <v>103</v>
      </c>
      <c r="E15" s="162" t="s">
        <v>59</v>
      </c>
      <c r="F15" s="168">
        <v>5</v>
      </c>
      <c r="G15" s="162">
        <v>4</v>
      </c>
      <c r="H15" s="164">
        <v>3560.2</v>
      </c>
      <c r="I15" s="164">
        <v>2410.3000000000002</v>
      </c>
      <c r="J15" s="164">
        <v>2117.3000000000002</v>
      </c>
      <c r="K15" s="165">
        <v>65</v>
      </c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</row>
    <row r="16" spans="1:25" s="167" customFormat="1" ht="16.899999999999999" customHeight="1" x14ac:dyDescent="0.2">
      <c r="A16" s="162">
        <v>4</v>
      </c>
      <c r="B16" s="163" t="s">
        <v>106</v>
      </c>
      <c r="C16" s="162">
        <v>1973</v>
      </c>
      <c r="D16" s="162" t="s">
        <v>103</v>
      </c>
      <c r="E16" s="162" t="s">
        <v>59</v>
      </c>
      <c r="F16" s="162">
        <v>5</v>
      </c>
      <c r="G16" s="162">
        <v>4</v>
      </c>
      <c r="H16" s="164">
        <v>4013.6</v>
      </c>
      <c r="I16" s="164">
        <v>2755.1</v>
      </c>
      <c r="J16" s="164">
        <v>2058</v>
      </c>
      <c r="K16" s="165">
        <v>132</v>
      </c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</row>
    <row r="17" spans="1:25" s="167" customFormat="1" ht="15.75" x14ac:dyDescent="0.25">
      <c r="A17" s="162">
        <v>5</v>
      </c>
      <c r="B17" s="163" t="s">
        <v>107</v>
      </c>
      <c r="C17" s="162">
        <v>1987</v>
      </c>
      <c r="D17" s="162" t="s">
        <v>103</v>
      </c>
      <c r="E17" s="162" t="s">
        <v>59</v>
      </c>
      <c r="F17" s="162">
        <v>9</v>
      </c>
      <c r="G17" s="162">
        <v>4</v>
      </c>
      <c r="H17" s="164">
        <v>11760</v>
      </c>
      <c r="I17" s="164">
        <v>8033.9</v>
      </c>
      <c r="J17" s="164">
        <v>5790.7</v>
      </c>
      <c r="K17" s="165">
        <v>322</v>
      </c>
      <c r="L17" s="169"/>
      <c r="M17" s="169"/>
      <c r="N17" s="169"/>
      <c r="O17" s="169"/>
      <c r="P17" s="166"/>
      <c r="Q17" s="166"/>
      <c r="R17" s="166"/>
      <c r="S17" s="166"/>
      <c r="T17" s="166"/>
      <c r="U17" s="166"/>
      <c r="V17" s="166"/>
      <c r="W17" s="166"/>
      <c r="X17" s="166"/>
      <c r="Y17" s="166"/>
    </row>
    <row r="18" spans="1:25" s="167" customFormat="1" ht="15.75" x14ac:dyDescent="0.2">
      <c r="A18" s="162">
        <v>6</v>
      </c>
      <c r="B18" s="163" t="s">
        <v>108</v>
      </c>
      <c r="C18" s="162">
        <v>1995</v>
      </c>
      <c r="D18" s="162" t="s">
        <v>103</v>
      </c>
      <c r="E18" s="162" t="s">
        <v>59</v>
      </c>
      <c r="F18" s="162">
        <v>5</v>
      </c>
      <c r="G18" s="162">
        <v>4</v>
      </c>
      <c r="H18" s="164">
        <v>2661.3</v>
      </c>
      <c r="I18" s="164">
        <v>2338</v>
      </c>
      <c r="J18" s="162">
        <v>1878.6</v>
      </c>
      <c r="K18" s="165">
        <v>100</v>
      </c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</row>
    <row r="19" spans="1:25" s="167" customFormat="1" ht="15.75" x14ac:dyDescent="0.2">
      <c r="A19" s="162">
        <v>7</v>
      </c>
      <c r="B19" s="163" t="s">
        <v>109</v>
      </c>
      <c r="C19" s="162">
        <v>1957</v>
      </c>
      <c r="D19" s="162" t="s">
        <v>103</v>
      </c>
      <c r="E19" s="162" t="s">
        <v>59</v>
      </c>
      <c r="F19" s="162">
        <v>3</v>
      </c>
      <c r="G19" s="162">
        <v>3</v>
      </c>
      <c r="H19" s="164">
        <v>4134.3</v>
      </c>
      <c r="I19" s="164">
        <v>2158.9</v>
      </c>
      <c r="J19" s="164">
        <v>1520.5</v>
      </c>
      <c r="K19" s="165">
        <v>43</v>
      </c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</row>
    <row r="20" spans="1:25" s="161" customFormat="1" ht="27.75" customHeight="1" x14ac:dyDescent="0.2">
      <c r="A20" s="268" t="s">
        <v>30</v>
      </c>
      <c r="B20" s="268"/>
      <c r="C20" s="157" t="s">
        <v>29</v>
      </c>
      <c r="D20" s="157" t="s">
        <v>29</v>
      </c>
      <c r="E20" s="157" t="s">
        <v>29</v>
      </c>
      <c r="F20" s="157" t="s">
        <v>29</v>
      </c>
      <c r="G20" s="157" t="s">
        <v>29</v>
      </c>
      <c r="H20" s="158">
        <f>SUM(H21:H21)</f>
        <v>828.4</v>
      </c>
      <c r="I20" s="158">
        <f t="shared" ref="I20:J20" si="2">SUM(I21:I21)</f>
        <v>760.9</v>
      </c>
      <c r="J20" s="158">
        <f t="shared" si="2"/>
        <v>552.9</v>
      </c>
      <c r="K20" s="159">
        <f>SUM(K21:K21)</f>
        <v>39</v>
      </c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</row>
    <row r="21" spans="1:25" s="167" customFormat="1" ht="15.75" x14ac:dyDescent="0.2">
      <c r="A21" s="162">
        <v>8</v>
      </c>
      <c r="B21" s="170" t="s">
        <v>259</v>
      </c>
      <c r="C21" s="162">
        <v>1980</v>
      </c>
      <c r="D21" s="162" t="s">
        <v>72</v>
      </c>
      <c r="E21" s="162" t="s">
        <v>260</v>
      </c>
      <c r="F21" s="162">
        <v>2</v>
      </c>
      <c r="G21" s="162">
        <v>2</v>
      </c>
      <c r="H21" s="171">
        <v>828.4</v>
      </c>
      <c r="I21" s="171">
        <v>760.9</v>
      </c>
      <c r="J21" s="171">
        <v>552.9</v>
      </c>
      <c r="K21" s="165">
        <v>39</v>
      </c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</row>
    <row r="22" spans="1:25" s="161" customFormat="1" ht="28.5" customHeight="1" x14ac:dyDescent="0.2">
      <c r="A22" s="268" t="s">
        <v>31</v>
      </c>
      <c r="B22" s="268"/>
      <c r="C22" s="157" t="s">
        <v>29</v>
      </c>
      <c r="D22" s="157" t="s">
        <v>29</v>
      </c>
      <c r="E22" s="157" t="s">
        <v>29</v>
      </c>
      <c r="F22" s="157" t="s">
        <v>29</v>
      </c>
      <c r="G22" s="157" t="s">
        <v>29</v>
      </c>
      <c r="H22" s="158">
        <f>SUM(H23:H30)</f>
        <v>30686.799999999999</v>
      </c>
      <c r="I22" s="158">
        <f t="shared" ref="I22:K22" si="3">SUM(I23:I30)</f>
        <v>24424.699999999997</v>
      </c>
      <c r="J22" s="158">
        <f t="shared" si="3"/>
        <v>24424.699999999997</v>
      </c>
      <c r="K22" s="158">
        <f t="shared" si="3"/>
        <v>992</v>
      </c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</row>
    <row r="23" spans="1:25" s="167" customFormat="1" ht="17.25" customHeight="1" x14ac:dyDescent="0.2">
      <c r="A23" s="162">
        <v>9</v>
      </c>
      <c r="B23" s="170" t="s">
        <v>133</v>
      </c>
      <c r="C23" s="162">
        <v>1994</v>
      </c>
      <c r="D23" s="162" t="s">
        <v>140</v>
      </c>
      <c r="E23" s="162" t="s">
        <v>141</v>
      </c>
      <c r="F23" s="162">
        <v>3</v>
      </c>
      <c r="G23" s="162">
        <v>4</v>
      </c>
      <c r="H23" s="171">
        <v>2339.1</v>
      </c>
      <c r="I23" s="171">
        <v>2017.3</v>
      </c>
      <c r="J23" s="171">
        <v>2017.3</v>
      </c>
      <c r="K23" s="165">
        <v>70</v>
      </c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</row>
    <row r="24" spans="1:25" s="167" customFormat="1" ht="17.25" customHeight="1" x14ac:dyDescent="0.2">
      <c r="A24" s="162">
        <v>10</v>
      </c>
      <c r="B24" s="170" t="s">
        <v>134</v>
      </c>
      <c r="C24" s="162">
        <v>1975</v>
      </c>
      <c r="D24" s="162" t="s">
        <v>140</v>
      </c>
      <c r="E24" s="162" t="s">
        <v>63</v>
      </c>
      <c r="F24" s="162">
        <v>5</v>
      </c>
      <c r="G24" s="162">
        <v>6</v>
      </c>
      <c r="H24" s="171">
        <v>4548.3999999999996</v>
      </c>
      <c r="I24" s="171">
        <v>3930.4</v>
      </c>
      <c r="J24" s="171">
        <v>3930.4</v>
      </c>
      <c r="K24" s="165">
        <v>151</v>
      </c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</row>
    <row r="25" spans="1:25" s="167" customFormat="1" ht="17.25" customHeight="1" x14ac:dyDescent="0.2">
      <c r="A25" s="162">
        <v>11</v>
      </c>
      <c r="B25" s="170" t="s">
        <v>135</v>
      </c>
      <c r="C25" s="162">
        <v>1983</v>
      </c>
      <c r="D25" s="162" t="s">
        <v>140</v>
      </c>
      <c r="E25" s="162" t="s">
        <v>141</v>
      </c>
      <c r="F25" s="162">
        <v>5</v>
      </c>
      <c r="G25" s="162">
        <v>4</v>
      </c>
      <c r="H25" s="171">
        <v>3966.5</v>
      </c>
      <c r="I25" s="171">
        <v>2806.5</v>
      </c>
      <c r="J25" s="171">
        <v>2806.5</v>
      </c>
      <c r="K25" s="165">
        <v>121</v>
      </c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</row>
    <row r="26" spans="1:25" s="167" customFormat="1" ht="17.25" customHeight="1" x14ac:dyDescent="0.2">
      <c r="A26" s="162">
        <v>12</v>
      </c>
      <c r="B26" s="170" t="s">
        <v>136</v>
      </c>
      <c r="C26" s="162">
        <v>1959</v>
      </c>
      <c r="D26" s="162" t="s">
        <v>140</v>
      </c>
      <c r="E26" s="162" t="s">
        <v>141</v>
      </c>
      <c r="F26" s="162">
        <v>3</v>
      </c>
      <c r="G26" s="162">
        <v>3</v>
      </c>
      <c r="H26" s="171">
        <v>2592.6999999999998</v>
      </c>
      <c r="I26" s="171">
        <v>1743.8</v>
      </c>
      <c r="J26" s="171">
        <v>1743.8</v>
      </c>
      <c r="K26" s="165">
        <v>58</v>
      </c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</row>
    <row r="27" spans="1:25" s="167" customFormat="1" ht="30" customHeight="1" x14ac:dyDescent="0.2">
      <c r="A27" s="162">
        <v>13</v>
      </c>
      <c r="B27" s="170" t="s">
        <v>137</v>
      </c>
      <c r="C27" s="162">
        <v>1962</v>
      </c>
      <c r="D27" s="162" t="s">
        <v>140</v>
      </c>
      <c r="E27" s="162" t="s">
        <v>142</v>
      </c>
      <c r="F27" s="162">
        <v>2</v>
      </c>
      <c r="G27" s="162">
        <v>2</v>
      </c>
      <c r="H27" s="171">
        <v>661.5</v>
      </c>
      <c r="I27" s="171">
        <v>613.1</v>
      </c>
      <c r="J27" s="171">
        <v>613.1</v>
      </c>
      <c r="K27" s="165">
        <v>23</v>
      </c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</row>
    <row r="28" spans="1:25" s="167" customFormat="1" ht="15.75" x14ac:dyDescent="0.2">
      <c r="A28" s="162">
        <v>14</v>
      </c>
      <c r="B28" s="170" t="s">
        <v>138</v>
      </c>
      <c r="C28" s="162">
        <v>1982</v>
      </c>
      <c r="D28" s="162" t="s">
        <v>140</v>
      </c>
      <c r="E28" s="162" t="s">
        <v>63</v>
      </c>
      <c r="F28" s="162">
        <v>9</v>
      </c>
      <c r="G28" s="162">
        <v>2</v>
      </c>
      <c r="H28" s="171">
        <v>5984</v>
      </c>
      <c r="I28" s="171">
        <v>4394.8999999999996</v>
      </c>
      <c r="J28" s="171">
        <v>4394.8999999999996</v>
      </c>
      <c r="K28" s="165">
        <v>198</v>
      </c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</row>
    <row r="29" spans="1:25" s="167" customFormat="1" ht="16.5" customHeight="1" x14ac:dyDescent="0.2">
      <c r="A29" s="162">
        <v>15</v>
      </c>
      <c r="B29" s="170" t="s">
        <v>139</v>
      </c>
      <c r="C29" s="162">
        <v>1983</v>
      </c>
      <c r="D29" s="162" t="s">
        <v>140</v>
      </c>
      <c r="E29" s="162" t="s">
        <v>63</v>
      </c>
      <c r="F29" s="162">
        <v>9</v>
      </c>
      <c r="G29" s="162">
        <v>2</v>
      </c>
      <c r="H29" s="171">
        <v>5105.3</v>
      </c>
      <c r="I29" s="171">
        <v>4405.1000000000004</v>
      </c>
      <c r="J29" s="171">
        <v>4405.1000000000004</v>
      </c>
      <c r="K29" s="165">
        <v>182</v>
      </c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</row>
    <row r="30" spans="1:25" s="167" customFormat="1" ht="16.5" customHeight="1" x14ac:dyDescent="0.2">
      <c r="A30" s="162">
        <v>16</v>
      </c>
      <c r="B30" s="170" t="s">
        <v>435</v>
      </c>
      <c r="C30" s="162">
        <v>1982</v>
      </c>
      <c r="D30" s="162" t="s">
        <v>140</v>
      </c>
      <c r="E30" s="162" t="s">
        <v>141</v>
      </c>
      <c r="F30" s="162">
        <v>5</v>
      </c>
      <c r="G30" s="162">
        <v>7</v>
      </c>
      <c r="H30" s="171">
        <v>5489.3</v>
      </c>
      <c r="I30" s="171">
        <v>4513.6000000000004</v>
      </c>
      <c r="J30" s="171">
        <v>4513.6000000000004</v>
      </c>
      <c r="K30" s="165">
        <v>189</v>
      </c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</row>
    <row r="31" spans="1:25" s="161" customFormat="1" ht="29.25" customHeight="1" x14ac:dyDescent="0.2">
      <c r="A31" s="268" t="s">
        <v>32</v>
      </c>
      <c r="B31" s="268"/>
      <c r="C31" s="157" t="s">
        <v>29</v>
      </c>
      <c r="D31" s="157" t="s">
        <v>29</v>
      </c>
      <c r="E31" s="157" t="s">
        <v>29</v>
      </c>
      <c r="F31" s="157" t="s">
        <v>29</v>
      </c>
      <c r="G31" s="157" t="s">
        <v>29</v>
      </c>
      <c r="H31" s="158">
        <f t="shared" ref="H31:K31" si="4">SUM(H32:H41)</f>
        <v>24894.850000000002</v>
      </c>
      <c r="I31" s="158">
        <f t="shared" si="4"/>
        <v>15180.199999999999</v>
      </c>
      <c r="J31" s="158">
        <f t="shared" si="4"/>
        <v>14543.500000000002</v>
      </c>
      <c r="K31" s="159">
        <f t="shared" si="4"/>
        <v>706</v>
      </c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</row>
    <row r="32" spans="1:25" s="167" customFormat="1" ht="15.75" x14ac:dyDescent="0.25">
      <c r="A32" s="162">
        <v>17</v>
      </c>
      <c r="B32" s="172" t="s">
        <v>272</v>
      </c>
      <c r="C32" s="162">
        <v>1945</v>
      </c>
      <c r="D32" s="162" t="s">
        <v>72</v>
      </c>
      <c r="E32" s="162" t="s">
        <v>210</v>
      </c>
      <c r="F32" s="162">
        <v>2</v>
      </c>
      <c r="G32" s="162">
        <v>4</v>
      </c>
      <c r="H32" s="164">
        <v>926.3</v>
      </c>
      <c r="I32" s="164">
        <v>812.3</v>
      </c>
      <c r="J32" s="164">
        <v>496.7</v>
      </c>
      <c r="K32" s="165">
        <v>27</v>
      </c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</row>
    <row r="33" spans="1:25" s="167" customFormat="1" ht="15.75" x14ac:dyDescent="0.25">
      <c r="A33" s="162">
        <v>18</v>
      </c>
      <c r="B33" s="172" t="s">
        <v>273</v>
      </c>
      <c r="C33" s="162">
        <v>1985</v>
      </c>
      <c r="D33" s="162" t="s">
        <v>72</v>
      </c>
      <c r="E33" s="162" t="s">
        <v>59</v>
      </c>
      <c r="F33" s="162">
        <v>5</v>
      </c>
      <c r="G33" s="162">
        <v>6</v>
      </c>
      <c r="H33" s="164">
        <v>6141.6</v>
      </c>
      <c r="I33" s="164">
        <v>3809.8</v>
      </c>
      <c r="J33" s="164">
        <v>3509</v>
      </c>
      <c r="K33" s="165">
        <v>169</v>
      </c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</row>
    <row r="34" spans="1:25" s="167" customFormat="1" ht="15.75" x14ac:dyDescent="0.25">
      <c r="A34" s="162">
        <v>19</v>
      </c>
      <c r="B34" s="172" t="s">
        <v>274</v>
      </c>
      <c r="C34" s="162">
        <v>1968</v>
      </c>
      <c r="D34" s="162" t="s">
        <v>72</v>
      </c>
      <c r="E34" s="162" t="s">
        <v>59</v>
      </c>
      <c r="F34" s="162">
        <v>5</v>
      </c>
      <c r="G34" s="162">
        <v>4</v>
      </c>
      <c r="H34" s="164">
        <v>4280.83</v>
      </c>
      <c r="I34" s="164">
        <v>2582</v>
      </c>
      <c r="J34" s="164">
        <v>3061</v>
      </c>
      <c r="K34" s="165">
        <v>121</v>
      </c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</row>
    <row r="35" spans="1:25" s="167" customFormat="1" ht="15.75" x14ac:dyDescent="0.25">
      <c r="A35" s="162">
        <v>20</v>
      </c>
      <c r="B35" s="172" t="s">
        <v>275</v>
      </c>
      <c r="C35" s="162">
        <v>1989</v>
      </c>
      <c r="D35" s="162" t="s">
        <v>72</v>
      </c>
      <c r="E35" s="162" t="s">
        <v>210</v>
      </c>
      <c r="F35" s="162">
        <v>2</v>
      </c>
      <c r="G35" s="162">
        <v>3</v>
      </c>
      <c r="H35" s="164">
        <v>855</v>
      </c>
      <c r="I35" s="164">
        <v>405.6</v>
      </c>
      <c r="J35" s="164">
        <v>149.30000000000001</v>
      </c>
      <c r="K35" s="165">
        <v>31</v>
      </c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</row>
    <row r="36" spans="1:25" s="167" customFormat="1" ht="15.75" x14ac:dyDescent="0.25">
      <c r="A36" s="162">
        <v>21</v>
      </c>
      <c r="B36" s="172" t="s">
        <v>276</v>
      </c>
      <c r="C36" s="162">
        <v>1990</v>
      </c>
      <c r="D36" s="162" t="s">
        <v>72</v>
      </c>
      <c r="E36" s="162" t="s">
        <v>210</v>
      </c>
      <c r="F36" s="162">
        <v>2</v>
      </c>
      <c r="G36" s="162">
        <v>3</v>
      </c>
      <c r="H36" s="164">
        <v>851</v>
      </c>
      <c r="I36" s="164">
        <v>405.1</v>
      </c>
      <c r="J36" s="164">
        <v>222.7</v>
      </c>
      <c r="K36" s="165">
        <v>31</v>
      </c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</row>
    <row r="37" spans="1:25" s="167" customFormat="1" ht="15.75" x14ac:dyDescent="0.25">
      <c r="A37" s="162">
        <v>22</v>
      </c>
      <c r="B37" s="172" t="s">
        <v>277</v>
      </c>
      <c r="C37" s="162">
        <v>1964</v>
      </c>
      <c r="D37" s="162" t="s">
        <v>72</v>
      </c>
      <c r="E37" s="162" t="s">
        <v>59</v>
      </c>
      <c r="F37" s="162">
        <v>5</v>
      </c>
      <c r="G37" s="162">
        <v>4</v>
      </c>
      <c r="H37" s="164">
        <v>5027.1000000000004</v>
      </c>
      <c r="I37" s="164">
        <v>2537.1999999999998</v>
      </c>
      <c r="J37" s="164">
        <v>2937</v>
      </c>
      <c r="K37" s="165">
        <v>115</v>
      </c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</row>
    <row r="38" spans="1:25" s="167" customFormat="1" ht="15.75" x14ac:dyDescent="0.25">
      <c r="A38" s="162">
        <v>23</v>
      </c>
      <c r="B38" s="172" t="s">
        <v>278</v>
      </c>
      <c r="C38" s="162">
        <v>1979</v>
      </c>
      <c r="D38" s="162" t="s">
        <v>72</v>
      </c>
      <c r="E38" s="162" t="s">
        <v>59</v>
      </c>
      <c r="F38" s="162">
        <v>3</v>
      </c>
      <c r="G38" s="162">
        <v>3</v>
      </c>
      <c r="H38" s="164">
        <v>1981.9</v>
      </c>
      <c r="I38" s="164">
        <v>776.5</v>
      </c>
      <c r="J38" s="164">
        <v>1009.1</v>
      </c>
      <c r="K38" s="165">
        <v>69</v>
      </c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</row>
    <row r="39" spans="1:25" s="167" customFormat="1" ht="15.75" x14ac:dyDescent="0.25">
      <c r="A39" s="162">
        <v>24</v>
      </c>
      <c r="B39" s="172" t="s">
        <v>279</v>
      </c>
      <c r="C39" s="162">
        <v>1991</v>
      </c>
      <c r="D39" s="162" t="s">
        <v>72</v>
      </c>
      <c r="E39" s="162" t="s">
        <v>59</v>
      </c>
      <c r="F39" s="162">
        <v>5</v>
      </c>
      <c r="G39" s="162">
        <v>3</v>
      </c>
      <c r="H39" s="173">
        <v>3460.02</v>
      </c>
      <c r="I39" s="173">
        <v>2633.9</v>
      </c>
      <c r="J39" s="174">
        <v>2633.9</v>
      </c>
      <c r="K39" s="165">
        <v>95</v>
      </c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</row>
    <row r="40" spans="1:25" s="167" customFormat="1" ht="15.75" x14ac:dyDescent="0.25">
      <c r="A40" s="162">
        <v>25</v>
      </c>
      <c r="B40" s="172" t="s">
        <v>280</v>
      </c>
      <c r="C40" s="162">
        <v>1950</v>
      </c>
      <c r="D40" s="162" t="s">
        <v>72</v>
      </c>
      <c r="E40" s="162" t="s">
        <v>210</v>
      </c>
      <c r="F40" s="162">
        <v>2</v>
      </c>
      <c r="G40" s="162">
        <v>4</v>
      </c>
      <c r="H40" s="164">
        <v>926.3</v>
      </c>
      <c r="I40" s="164">
        <v>812.3</v>
      </c>
      <c r="J40" s="164">
        <v>322.60000000000002</v>
      </c>
      <c r="K40" s="165">
        <v>32</v>
      </c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</row>
    <row r="41" spans="1:25" s="167" customFormat="1" ht="15.75" x14ac:dyDescent="0.25">
      <c r="A41" s="162">
        <v>26</v>
      </c>
      <c r="B41" s="172" t="s">
        <v>281</v>
      </c>
      <c r="C41" s="162">
        <v>1961</v>
      </c>
      <c r="D41" s="162" t="s">
        <v>72</v>
      </c>
      <c r="E41" s="162" t="s">
        <v>210</v>
      </c>
      <c r="F41" s="162">
        <v>2</v>
      </c>
      <c r="G41" s="162">
        <v>1</v>
      </c>
      <c r="H41" s="164">
        <v>444.8</v>
      </c>
      <c r="I41" s="164">
        <v>405.5</v>
      </c>
      <c r="J41" s="164">
        <v>202.2</v>
      </c>
      <c r="K41" s="165">
        <v>16</v>
      </c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</row>
    <row r="42" spans="1:25" s="161" customFormat="1" ht="38.450000000000003" customHeight="1" x14ac:dyDescent="0.2">
      <c r="A42" s="268" t="s">
        <v>33</v>
      </c>
      <c r="B42" s="268"/>
      <c r="C42" s="157" t="s">
        <v>29</v>
      </c>
      <c r="D42" s="157" t="s">
        <v>29</v>
      </c>
      <c r="E42" s="157" t="s">
        <v>29</v>
      </c>
      <c r="F42" s="157" t="s">
        <v>29</v>
      </c>
      <c r="G42" s="157" t="s">
        <v>29</v>
      </c>
      <c r="H42" s="158">
        <f t="shared" ref="H42:K42" si="5">SUM(H43:H43)</f>
        <v>2976.3</v>
      </c>
      <c r="I42" s="158">
        <f t="shared" si="5"/>
        <v>2976.3</v>
      </c>
      <c r="J42" s="158">
        <f t="shared" si="5"/>
        <v>2693.3</v>
      </c>
      <c r="K42" s="159">
        <f t="shared" si="5"/>
        <v>134</v>
      </c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</row>
    <row r="43" spans="1:25" s="167" customFormat="1" ht="15.75" x14ac:dyDescent="0.2">
      <c r="A43" s="162">
        <v>27</v>
      </c>
      <c r="B43" s="163" t="s">
        <v>239</v>
      </c>
      <c r="C43" s="162">
        <v>2001</v>
      </c>
      <c r="D43" s="162" t="s">
        <v>72</v>
      </c>
      <c r="E43" s="162" t="s">
        <v>59</v>
      </c>
      <c r="F43" s="162">
        <v>5</v>
      </c>
      <c r="G43" s="162">
        <v>4</v>
      </c>
      <c r="H43" s="162">
        <v>2976.3</v>
      </c>
      <c r="I43" s="162">
        <v>2976.3</v>
      </c>
      <c r="J43" s="162">
        <v>2693.3</v>
      </c>
      <c r="K43" s="165">
        <v>134</v>
      </c>
      <c r="L43" s="175"/>
      <c r="M43" s="17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</row>
    <row r="44" spans="1:25" s="161" customFormat="1" ht="38.25" customHeight="1" x14ac:dyDescent="0.2">
      <c r="A44" s="268" t="s">
        <v>58</v>
      </c>
      <c r="B44" s="268"/>
      <c r="C44" s="157" t="s">
        <v>29</v>
      </c>
      <c r="D44" s="157" t="s">
        <v>29</v>
      </c>
      <c r="E44" s="157" t="s">
        <v>29</v>
      </c>
      <c r="F44" s="157" t="s">
        <v>29</v>
      </c>
      <c r="G44" s="157" t="s">
        <v>29</v>
      </c>
      <c r="H44" s="158">
        <f>SUM(H45:H47)</f>
        <v>3616.9</v>
      </c>
      <c r="I44" s="158">
        <f t="shared" ref="I44:K44" si="6">SUM(I45:I47)</f>
        <v>2901.95</v>
      </c>
      <c r="J44" s="158">
        <f t="shared" si="6"/>
        <v>2674.6499999999996</v>
      </c>
      <c r="K44" s="159">
        <f t="shared" si="6"/>
        <v>149</v>
      </c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</row>
    <row r="45" spans="1:25" s="167" customFormat="1" ht="15.75" x14ac:dyDescent="0.2">
      <c r="A45" s="162">
        <v>28</v>
      </c>
      <c r="B45" s="163" t="s">
        <v>219</v>
      </c>
      <c r="C45" s="162">
        <v>1977</v>
      </c>
      <c r="D45" s="162" t="s">
        <v>72</v>
      </c>
      <c r="E45" s="162" t="s">
        <v>210</v>
      </c>
      <c r="F45" s="162">
        <v>2</v>
      </c>
      <c r="G45" s="162">
        <v>3</v>
      </c>
      <c r="H45" s="164">
        <v>583.9</v>
      </c>
      <c r="I45" s="164">
        <v>515</v>
      </c>
      <c r="J45" s="164">
        <v>433</v>
      </c>
      <c r="K45" s="165">
        <v>43</v>
      </c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5" s="167" customFormat="1" ht="15.75" x14ac:dyDescent="0.2">
      <c r="A46" s="162">
        <v>29</v>
      </c>
      <c r="B46" s="163" t="s">
        <v>220</v>
      </c>
      <c r="C46" s="162">
        <v>1972</v>
      </c>
      <c r="D46" s="162" t="s">
        <v>72</v>
      </c>
      <c r="E46" s="162" t="s">
        <v>210</v>
      </c>
      <c r="F46" s="162">
        <v>2</v>
      </c>
      <c r="G46" s="162">
        <v>3</v>
      </c>
      <c r="H46" s="164">
        <v>585.6</v>
      </c>
      <c r="I46" s="164">
        <v>518.6</v>
      </c>
      <c r="J46" s="164">
        <v>373.3</v>
      </c>
      <c r="K46" s="165">
        <v>31</v>
      </c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5" s="167" customFormat="1" ht="15.6" customHeight="1" x14ac:dyDescent="0.2">
      <c r="A47" s="162">
        <v>30</v>
      </c>
      <c r="B47" s="163" t="s">
        <v>221</v>
      </c>
      <c r="C47" s="162">
        <v>1987</v>
      </c>
      <c r="D47" s="162" t="s">
        <v>72</v>
      </c>
      <c r="E47" s="162" t="s">
        <v>222</v>
      </c>
      <c r="F47" s="162">
        <v>4</v>
      </c>
      <c r="G47" s="162">
        <v>3</v>
      </c>
      <c r="H47" s="164">
        <v>2447.4</v>
      </c>
      <c r="I47" s="164">
        <v>1868.35</v>
      </c>
      <c r="J47" s="164">
        <v>1868.35</v>
      </c>
      <c r="K47" s="165">
        <v>75</v>
      </c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</row>
    <row r="48" spans="1:25" s="161" customFormat="1" ht="30.75" customHeight="1" x14ac:dyDescent="0.2">
      <c r="A48" s="268" t="s">
        <v>34</v>
      </c>
      <c r="B48" s="268"/>
      <c r="C48" s="157" t="s">
        <v>29</v>
      </c>
      <c r="D48" s="157" t="s">
        <v>29</v>
      </c>
      <c r="E48" s="157" t="s">
        <v>29</v>
      </c>
      <c r="F48" s="157" t="s">
        <v>29</v>
      </c>
      <c r="G48" s="157" t="s">
        <v>29</v>
      </c>
      <c r="H48" s="158">
        <f>SUM(H49:H52)</f>
        <v>6002</v>
      </c>
      <c r="I48" s="158">
        <f t="shared" ref="I48:K48" si="7">SUM(I49:I52)</f>
        <v>5367.2000000000007</v>
      </c>
      <c r="J48" s="158">
        <f t="shared" si="7"/>
        <v>2322.6999999999998</v>
      </c>
      <c r="K48" s="159">
        <f t="shared" si="7"/>
        <v>234</v>
      </c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</row>
    <row r="49" spans="1:25" s="167" customFormat="1" ht="15.75" x14ac:dyDescent="0.2">
      <c r="A49" s="162">
        <v>31</v>
      </c>
      <c r="B49" s="170" t="s">
        <v>245</v>
      </c>
      <c r="C49" s="162">
        <v>1993</v>
      </c>
      <c r="D49" s="162" t="s">
        <v>72</v>
      </c>
      <c r="E49" s="162" t="s">
        <v>210</v>
      </c>
      <c r="F49" s="162">
        <v>2</v>
      </c>
      <c r="G49" s="162">
        <v>3</v>
      </c>
      <c r="H49" s="164">
        <v>820.7</v>
      </c>
      <c r="I49" s="164">
        <v>728.7</v>
      </c>
      <c r="J49" s="164">
        <v>606.4</v>
      </c>
      <c r="K49" s="165">
        <v>23</v>
      </c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</row>
    <row r="50" spans="1:25" s="167" customFormat="1" ht="15.75" x14ac:dyDescent="0.2">
      <c r="A50" s="162">
        <v>32</v>
      </c>
      <c r="B50" s="170" t="s">
        <v>246</v>
      </c>
      <c r="C50" s="162">
        <v>1978</v>
      </c>
      <c r="D50" s="162" t="s">
        <v>72</v>
      </c>
      <c r="E50" s="162" t="s">
        <v>210</v>
      </c>
      <c r="F50" s="162">
        <v>2</v>
      </c>
      <c r="G50" s="162">
        <v>3</v>
      </c>
      <c r="H50" s="164">
        <v>841</v>
      </c>
      <c r="I50" s="164">
        <v>841</v>
      </c>
      <c r="J50" s="164">
        <v>53.5</v>
      </c>
      <c r="K50" s="165">
        <v>21</v>
      </c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</row>
    <row r="51" spans="1:25" s="167" customFormat="1" ht="15.75" x14ac:dyDescent="0.2">
      <c r="A51" s="162">
        <v>33</v>
      </c>
      <c r="B51" s="170" t="s">
        <v>247</v>
      </c>
      <c r="C51" s="162">
        <v>1987</v>
      </c>
      <c r="D51" s="162" t="s">
        <v>72</v>
      </c>
      <c r="E51" s="162" t="s">
        <v>210</v>
      </c>
      <c r="F51" s="162">
        <v>2</v>
      </c>
      <c r="G51" s="162">
        <v>3</v>
      </c>
      <c r="H51" s="164">
        <v>728.6</v>
      </c>
      <c r="I51" s="164">
        <v>687.2</v>
      </c>
      <c r="J51" s="164">
        <v>0</v>
      </c>
      <c r="K51" s="165">
        <v>23</v>
      </c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</row>
    <row r="52" spans="1:25" s="179" customFormat="1" ht="15.75" x14ac:dyDescent="0.25">
      <c r="A52" s="162">
        <v>34</v>
      </c>
      <c r="B52" s="177" t="s">
        <v>248</v>
      </c>
      <c r="C52" s="162">
        <v>1974</v>
      </c>
      <c r="D52" s="162" t="s">
        <v>72</v>
      </c>
      <c r="E52" s="162" t="s">
        <v>59</v>
      </c>
      <c r="F52" s="162">
        <v>5</v>
      </c>
      <c r="G52" s="162">
        <v>4</v>
      </c>
      <c r="H52" s="164">
        <v>3611.7</v>
      </c>
      <c r="I52" s="164">
        <v>3110.3</v>
      </c>
      <c r="J52" s="164">
        <v>1662.8</v>
      </c>
      <c r="K52" s="165">
        <v>167</v>
      </c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s="161" customFormat="1" ht="31.5" customHeight="1" x14ac:dyDescent="0.2">
      <c r="A53" s="268" t="s">
        <v>35</v>
      </c>
      <c r="B53" s="268"/>
      <c r="C53" s="157" t="s">
        <v>29</v>
      </c>
      <c r="D53" s="157" t="s">
        <v>29</v>
      </c>
      <c r="E53" s="157" t="s">
        <v>29</v>
      </c>
      <c r="F53" s="157" t="s">
        <v>29</v>
      </c>
      <c r="G53" s="157" t="s">
        <v>29</v>
      </c>
      <c r="H53" s="158">
        <f>SUM(H54:H59)</f>
        <v>6456.6</v>
      </c>
      <c r="I53" s="158">
        <f t="shared" ref="I53:K53" si="8">SUM(I54:I59)</f>
        <v>6064.2000000000007</v>
      </c>
      <c r="J53" s="158">
        <f t="shared" si="8"/>
        <v>4693.2</v>
      </c>
      <c r="K53" s="159">
        <f t="shared" si="8"/>
        <v>274</v>
      </c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</row>
    <row r="54" spans="1:25" s="167" customFormat="1" ht="15.75" x14ac:dyDescent="0.25">
      <c r="A54" s="162">
        <v>35</v>
      </c>
      <c r="B54" s="177" t="s">
        <v>262</v>
      </c>
      <c r="C54" s="162">
        <v>1966</v>
      </c>
      <c r="D54" s="162" t="s">
        <v>72</v>
      </c>
      <c r="E54" s="180" t="s">
        <v>260</v>
      </c>
      <c r="F54" s="162">
        <v>5</v>
      </c>
      <c r="G54" s="162">
        <v>4</v>
      </c>
      <c r="H54" s="171">
        <v>3245</v>
      </c>
      <c r="I54" s="171">
        <v>2999</v>
      </c>
      <c r="J54" s="181">
        <v>2537.1999999999998</v>
      </c>
      <c r="K54" s="182">
        <v>122</v>
      </c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</row>
    <row r="55" spans="1:25" s="167" customFormat="1" ht="15.75" x14ac:dyDescent="0.25">
      <c r="A55" s="162">
        <v>36</v>
      </c>
      <c r="B55" s="177" t="s">
        <v>263</v>
      </c>
      <c r="C55" s="162">
        <v>1962</v>
      </c>
      <c r="D55" s="162" t="s">
        <v>72</v>
      </c>
      <c r="E55" s="180" t="s">
        <v>260</v>
      </c>
      <c r="F55" s="162">
        <v>3</v>
      </c>
      <c r="G55" s="162">
        <v>3</v>
      </c>
      <c r="H55" s="171">
        <v>1496.6</v>
      </c>
      <c r="I55" s="171">
        <v>1425</v>
      </c>
      <c r="J55" s="181">
        <v>1202.7</v>
      </c>
      <c r="K55" s="182">
        <v>65</v>
      </c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</row>
    <row r="56" spans="1:25" s="167" customFormat="1" ht="15.75" x14ac:dyDescent="0.25">
      <c r="A56" s="162">
        <v>37</v>
      </c>
      <c r="B56" s="177" t="s">
        <v>436</v>
      </c>
      <c r="C56" s="162">
        <v>1988</v>
      </c>
      <c r="D56" s="162" t="s">
        <v>72</v>
      </c>
      <c r="E56" s="180" t="s">
        <v>437</v>
      </c>
      <c r="F56" s="162">
        <v>2</v>
      </c>
      <c r="G56" s="162">
        <v>1</v>
      </c>
      <c r="H56" s="171">
        <v>292.8</v>
      </c>
      <c r="I56" s="171">
        <v>292.8</v>
      </c>
      <c r="J56" s="181">
        <v>292.8</v>
      </c>
      <c r="K56" s="182">
        <v>20</v>
      </c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</row>
    <row r="57" spans="1:25" s="167" customFormat="1" ht="15.75" x14ac:dyDescent="0.25">
      <c r="A57" s="162">
        <v>38</v>
      </c>
      <c r="B57" s="177" t="s">
        <v>438</v>
      </c>
      <c r="C57" s="162">
        <v>1988</v>
      </c>
      <c r="D57" s="162" t="s">
        <v>72</v>
      </c>
      <c r="E57" s="180" t="s">
        <v>437</v>
      </c>
      <c r="F57" s="162">
        <v>2</v>
      </c>
      <c r="G57" s="162">
        <v>1</v>
      </c>
      <c r="H57" s="171">
        <v>292.8</v>
      </c>
      <c r="I57" s="171">
        <v>292.8</v>
      </c>
      <c r="J57" s="181">
        <v>129</v>
      </c>
      <c r="K57" s="182">
        <v>19</v>
      </c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</row>
    <row r="58" spans="1:25" s="167" customFormat="1" ht="15.75" x14ac:dyDescent="0.25">
      <c r="A58" s="162">
        <v>39</v>
      </c>
      <c r="B58" s="177" t="s">
        <v>264</v>
      </c>
      <c r="C58" s="162">
        <v>1970</v>
      </c>
      <c r="D58" s="162" t="s">
        <v>72</v>
      </c>
      <c r="E58" s="180" t="s">
        <v>210</v>
      </c>
      <c r="F58" s="162">
        <v>2</v>
      </c>
      <c r="G58" s="162">
        <v>3</v>
      </c>
      <c r="H58" s="171">
        <v>585.9</v>
      </c>
      <c r="I58" s="171">
        <v>516.6</v>
      </c>
      <c r="J58" s="182">
        <v>159.4</v>
      </c>
      <c r="K58" s="182">
        <v>32</v>
      </c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</row>
    <row r="59" spans="1:25" s="167" customFormat="1" ht="15.75" x14ac:dyDescent="0.25">
      <c r="A59" s="162">
        <v>40</v>
      </c>
      <c r="B59" s="177" t="s">
        <v>265</v>
      </c>
      <c r="C59" s="162">
        <v>2000</v>
      </c>
      <c r="D59" s="162" t="s">
        <v>72</v>
      </c>
      <c r="E59" s="180" t="s">
        <v>260</v>
      </c>
      <c r="F59" s="162">
        <v>2</v>
      </c>
      <c r="G59" s="162">
        <v>1</v>
      </c>
      <c r="H59" s="171">
        <v>543.5</v>
      </c>
      <c r="I59" s="171">
        <v>538</v>
      </c>
      <c r="J59" s="182">
        <v>372.1</v>
      </c>
      <c r="K59" s="182">
        <v>16</v>
      </c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</row>
    <row r="60" spans="1:25" s="161" customFormat="1" ht="44.25" customHeight="1" x14ac:dyDescent="0.2">
      <c r="A60" s="268" t="s">
        <v>36</v>
      </c>
      <c r="B60" s="268"/>
      <c r="C60" s="157" t="s">
        <v>29</v>
      </c>
      <c r="D60" s="157" t="s">
        <v>29</v>
      </c>
      <c r="E60" s="157" t="s">
        <v>29</v>
      </c>
      <c r="F60" s="157" t="s">
        <v>29</v>
      </c>
      <c r="G60" s="157" t="s">
        <v>29</v>
      </c>
      <c r="H60" s="158">
        <f t="shared" ref="H60:K60" si="9">SUM(H61:H62)</f>
        <v>816.59999999999991</v>
      </c>
      <c r="I60" s="158">
        <f t="shared" si="9"/>
        <v>725.7</v>
      </c>
      <c r="J60" s="158">
        <f t="shared" si="9"/>
        <v>411.3</v>
      </c>
      <c r="K60" s="159">
        <f t="shared" si="9"/>
        <v>32</v>
      </c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</row>
    <row r="61" spans="1:25" s="167" customFormat="1" ht="15.75" x14ac:dyDescent="0.25">
      <c r="A61" s="162">
        <v>41</v>
      </c>
      <c r="B61" s="172" t="s">
        <v>234</v>
      </c>
      <c r="C61" s="162">
        <v>1994</v>
      </c>
      <c r="D61" s="162" t="s">
        <v>72</v>
      </c>
      <c r="E61" s="162" t="s">
        <v>231</v>
      </c>
      <c r="F61" s="162">
        <v>2</v>
      </c>
      <c r="G61" s="162">
        <v>2</v>
      </c>
      <c r="H61" s="162">
        <v>550.29999999999995</v>
      </c>
      <c r="I61" s="162">
        <v>488.9</v>
      </c>
      <c r="J61" s="162">
        <v>239.8</v>
      </c>
      <c r="K61" s="165">
        <v>28</v>
      </c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</row>
    <row r="62" spans="1:25" s="167" customFormat="1" ht="15.75" x14ac:dyDescent="0.25">
      <c r="A62" s="162">
        <v>42</v>
      </c>
      <c r="B62" s="172" t="s">
        <v>235</v>
      </c>
      <c r="C62" s="162">
        <v>1993</v>
      </c>
      <c r="D62" s="162" t="s">
        <v>72</v>
      </c>
      <c r="E62" s="162" t="s">
        <v>231</v>
      </c>
      <c r="F62" s="162">
        <v>2</v>
      </c>
      <c r="G62" s="162">
        <v>1</v>
      </c>
      <c r="H62" s="162">
        <v>266.3</v>
      </c>
      <c r="I62" s="162">
        <v>236.8</v>
      </c>
      <c r="J62" s="162">
        <v>171.5</v>
      </c>
      <c r="K62" s="165">
        <v>4</v>
      </c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</row>
    <row r="63" spans="1:25" s="161" customFormat="1" ht="32.25" customHeight="1" x14ac:dyDescent="0.2">
      <c r="A63" s="268" t="s">
        <v>37</v>
      </c>
      <c r="B63" s="268"/>
      <c r="C63" s="157" t="s">
        <v>29</v>
      </c>
      <c r="D63" s="157" t="s">
        <v>29</v>
      </c>
      <c r="E63" s="157" t="s">
        <v>29</v>
      </c>
      <c r="F63" s="157" t="s">
        <v>29</v>
      </c>
      <c r="G63" s="157" t="s">
        <v>29</v>
      </c>
      <c r="H63" s="158">
        <f t="shared" ref="H63:K63" si="10">SUM(H64:H81)</f>
        <v>68059.37999999999</v>
      </c>
      <c r="I63" s="158">
        <f t="shared" si="10"/>
        <v>56535.399999999994</v>
      </c>
      <c r="J63" s="158">
        <f t="shared" si="10"/>
        <v>50116.200000000004</v>
      </c>
      <c r="K63" s="159">
        <f t="shared" si="10"/>
        <v>2347</v>
      </c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</row>
    <row r="64" spans="1:25" s="167" customFormat="1" ht="15.75" x14ac:dyDescent="0.2">
      <c r="A64" s="162">
        <v>43</v>
      </c>
      <c r="B64" s="163" t="s">
        <v>151</v>
      </c>
      <c r="C64" s="162">
        <v>1960</v>
      </c>
      <c r="D64" s="162" t="s">
        <v>72</v>
      </c>
      <c r="E64" s="162" t="s">
        <v>152</v>
      </c>
      <c r="F64" s="162">
        <v>4</v>
      </c>
      <c r="G64" s="162">
        <v>2</v>
      </c>
      <c r="H64" s="162">
        <v>1438.9</v>
      </c>
      <c r="I64" s="162">
        <v>988.7</v>
      </c>
      <c r="J64" s="162">
        <v>947</v>
      </c>
      <c r="K64" s="165">
        <v>54</v>
      </c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</row>
    <row r="65" spans="1:25" s="167" customFormat="1" ht="15.75" x14ac:dyDescent="0.2">
      <c r="A65" s="162">
        <v>44</v>
      </c>
      <c r="B65" s="163" t="s">
        <v>153</v>
      </c>
      <c r="C65" s="162">
        <v>1987</v>
      </c>
      <c r="D65" s="162" t="s">
        <v>72</v>
      </c>
      <c r="E65" s="162" t="s">
        <v>152</v>
      </c>
      <c r="F65" s="162">
        <v>9</v>
      </c>
      <c r="G65" s="162">
        <v>4</v>
      </c>
      <c r="H65" s="162">
        <v>11682.1</v>
      </c>
      <c r="I65" s="162">
        <v>7814.8</v>
      </c>
      <c r="J65" s="162">
        <v>7350.1</v>
      </c>
      <c r="K65" s="165">
        <v>329</v>
      </c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</row>
    <row r="66" spans="1:25" s="167" customFormat="1" ht="15.75" x14ac:dyDescent="0.2">
      <c r="A66" s="162">
        <v>45</v>
      </c>
      <c r="B66" s="163" t="s">
        <v>154</v>
      </c>
      <c r="C66" s="162">
        <v>1981</v>
      </c>
      <c r="D66" s="162" t="s">
        <v>72</v>
      </c>
      <c r="E66" s="162" t="s">
        <v>152</v>
      </c>
      <c r="F66" s="162">
        <v>9</v>
      </c>
      <c r="G66" s="162">
        <v>4</v>
      </c>
      <c r="H66" s="162">
        <v>11778.7</v>
      </c>
      <c r="I66" s="162">
        <v>7926.8</v>
      </c>
      <c r="J66" s="162">
        <v>7004</v>
      </c>
      <c r="K66" s="165">
        <v>378</v>
      </c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</row>
    <row r="67" spans="1:25" s="167" customFormat="1" ht="15.75" x14ac:dyDescent="0.2">
      <c r="A67" s="162">
        <v>46</v>
      </c>
      <c r="B67" s="163" t="s">
        <v>155</v>
      </c>
      <c r="C67" s="162">
        <v>1965</v>
      </c>
      <c r="D67" s="162" t="s">
        <v>72</v>
      </c>
      <c r="E67" s="162" t="s">
        <v>156</v>
      </c>
      <c r="F67" s="162">
        <v>2</v>
      </c>
      <c r="G67" s="162">
        <v>1</v>
      </c>
      <c r="H67" s="164">
        <v>343.9</v>
      </c>
      <c r="I67" s="164">
        <v>343.9</v>
      </c>
      <c r="J67" s="164">
        <v>230.7</v>
      </c>
      <c r="K67" s="165">
        <v>22</v>
      </c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</row>
    <row r="68" spans="1:25" s="167" customFormat="1" ht="15.75" x14ac:dyDescent="0.2">
      <c r="A68" s="162">
        <v>47</v>
      </c>
      <c r="B68" s="163" t="s">
        <v>157</v>
      </c>
      <c r="C68" s="162">
        <v>1986</v>
      </c>
      <c r="D68" s="162" t="s">
        <v>72</v>
      </c>
      <c r="E68" s="162" t="s">
        <v>156</v>
      </c>
      <c r="F68" s="162">
        <v>2</v>
      </c>
      <c r="G68" s="162">
        <v>3</v>
      </c>
      <c r="H68" s="164">
        <v>727.6</v>
      </c>
      <c r="I68" s="164">
        <v>727.6</v>
      </c>
      <c r="J68" s="164">
        <v>308.39999999999998</v>
      </c>
      <c r="K68" s="165">
        <v>34</v>
      </c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</row>
    <row r="69" spans="1:25" s="167" customFormat="1" ht="15.75" x14ac:dyDescent="0.2">
      <c r="A69" s="162">
        <v>48</v>
      </c>
      <c r="B69" s="163" t="s">
        <v>158</v>
      </c>
      <c r="C69" s="162">
        <v>1973</v>
      </c>
      <c r="D69" s="162" t="s">
        <v>72</v>
      </c>
      <c r="E69" s="162" t="s">
        <v>152</v>
      </c>
      <c r="F69" s="162">
        <v>5</v>
      </c>
      <c r="G69" s="162">
        <v>4</v>
      </c>
      <c r="H69" s="164">
        <v>3357.4</v>
      </c>
      <c r="I69" s="164">
        <v>2721.3</v>
      </c>
      <c r="J69" s="164">
        <v>2161.1</v>
      </c>
      <c r="K69" s="165">
        <v>189</v>
      </c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</row>
    <row r="70" spans="1:25" s="167" customFormat="1" ht="15.75" x14ac:dyDescent="0.2">
      <c r="A70" s="162">
        <v>49</v>
      </c>
      <c r="B70" s="163" t="s">
        <v>159</v>
      </c>
      <c r="C70" s="162">
        <v>1965</v>
      </c>
      <c r="D70" s="162" t="s">
        <v>72</v>
      </c>
      <c r="E70" s="162" t="s">
        <v>59</v>
      </c>
      <c r="F70" s="162">
        <v>5</v>
      </c>
      <c r="G70" s="162">
        <v>4</v>
      </c>
      <c r="H70" s="164">
        <v>3884.1</v>
      </c>
      <c r="I70" s="164">
        <v>3884.1</v>
      </c>
      <c r="J70" s="164">
        <v>3842.6</v>
      </c>
      <c r="K70" s="165">
        <v>88</v>
      </c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</row>
    <row r="71" spans="1:25" s="167" customFormat="1" ht="15.75" customHeight="1" x14ac:dyDescent="0.2">
      <c r="A71" s="162">
        <v>50</v>
      </c>
      <c r="B71" s="163" t="s">
        <v>160</v>
      </c>
      <c r="C71" s="162">
        <v>1980</v>
      </c>
      <c r="D71" s="162" t="s">
        <v>72</v>
      </c>
      <c r="E71" s="162" t="s">
        <v>152</v>
      </c>
      <c r="F71" s="162">
        <v>5</v>
      </c>
      <c r="G71" s="162">
        <v>8</v>
      </c>
      <c r="H71" s="164">
        <v>6410</v>
      </c>
      <c r="I71" s="164">
        <v>5832.2</v>
      </c>
      <c r="J71" s="162">
        <v>4969.7</v>
      </c>
      <c r="K71" s="165">
        <v>291</v>
      </c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</row>
    <row r="72" spans="1:25" s="167" customFormat="1" ht="16.899999999999999" customHeight="1" x14ac:dyDescent="0.2">
      <c r="A72" s="162">
        <v>51</v>
      </c>
      <c r="B72" s="163" t="s">
        <v>161</v>
      </c>
      <c r="C72" s="162">
        <v>1969</v>
      </c>
      <c r="D72" s="162" t="s">
        <v>72</v>
      </c>
      <c r="E72" s="162" t="s">
        <v>59</v>
      </c>
      <c r="F72" s="162">
        <v>9</v>
      </c>
      <c r="G72" s="162">
        <v>1</v>
      </c>
      <c r="H72" s="164">
        <v>3097.9</v>
      </c>
      <c r="I72" s="164">
        <v>2090</v>
      </c>
      <c r="J72" s="164">
        <v>1978.9</v>
      </c>
      <c r="K72" s="165">
        <v>67</v>
      </c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</row>
    <row r="73" spans="1:25" s="167" customFormat="1" ht="15.6" customHeight="1" x14ac:dyDescent="0.2">
      <c r="A73" s="162">
        <v>52</v>
      </c>
      <c r="B73" s="163" t="s">
        <v>162</v>
      </c>
      <c r="C73" s="162">
        <v>1965</v>
      </c>
      <c r="D73" s="162" t="s">
        <v>72</v>
      </c>
      <c r="E73" s="162" t="s">
        <v>152</v>
      </c>
      <c r="F73" s="162">
        <v>5</v>
      </c>
      <c r="G73" s="162">
        <v>4</v>
      </c>
      <c r="H73" s="164">
        <v>3552.2</v>
      </c>
      <c r="I73" s="164">
        <v>3546</v>
      </c>
      <c r="J73" s="164">
        <v>3370.2</v>
      </c>
      <c r="K73" s="165">
        <v>122</v>
      </c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</row>
    <row r="74" spans="1:25" s="167" customFormat="1" ht="15" customHeight="1" x14ac:dyDescent="0.2">
      <c r="A74" s="162">
        <v>53</v>
      </c>
      <c r="B74" s="163" t="s">
        <v>163</v>
      </c>
      <c r="C74" s="162">
        <v>1969</v>
      </c>
      <c r="D74" s="162" t="s">
        <v>72</v>
      </c>
      <c r="E74" s="162" t="s">
        <v>152</v>
      </c>
      <c r="F74" s="162">
        <v>4</v>
      </c>
      <c r="G74" s="162">
        <v>3</v>
      </c>
      <c r="H74" s="164">
        <v>2021.9</v>
      </c>
      <c r="I74" s="164">
        <v>2021.9</v>
      </c>
      <c r="J74" s="164">
        <v>1767.2</v>
      </c>
      <c r="K74" s="165">
        <v>80</v>
      </c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</row>
    <row r="75" spans="1:25" s="167" customFormat="1" ht="15.75" x14ac:dyDescent="0.2">
      <c r="A75" s="162">
        <v>54</v>
      </c>
      <c r="B75" s="163" t="s">
        <v>164</v>
      </c>
      <c r="C75" s="162">
        <v>1967</v>
      </c>
      <c r="D75" s="162" t="s">
        <v>72</v>
      </c>
      <c r="E75" s="162" t="s">
        <v>152</v>
      </c>
      <c r="F75" s="162">
        <v>5</v>
      </c>
      <c r="G75" s="162">
        <v>4</v>
      </c>
      <c r="H75" s="164">
        <v>2646.7</v>
      </c>
      <c r="I75" s="164">
        <v>2638.9</v>
      </c>
      <c r="J75" s="164">
        <v>2579.5</v>
      </c>
      <c r="K75" s="165">
        <v>117</v>
      </c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</row>
    <row r="76" spans="1:25" s="167" customFormat="1" ht="15.75" x14ac:dyDescent="0.2">
      <c r="A76" s="162">
        <v>55</v>
      </c>
      <c r="B76" s="163" t="s">
        <v>165</v>
      </c>
      <c r="C76" s="162">
        <v>1953</v>
      </c>
      <c r="D76" s="162" t="s">
        <v>72</v>
      </c>
      <c r="E76" s="162" t="s">
        <v>59</v>
      </c>
      <c r="F76" s="162">
        <v>3</v>
      </c>
      <c r="G76" s="162">
        <v>3</v>
      </c>
      <c r="H76" s="162">
        <v>1767.18</v>
      </c>
      <c r="I76" s="162">
        <v>1586.3</v>
      </c>
      <c r="J76" s="162">
        <v>1525.2</v>
      </c>
      <c r="K76" s="165">
        <v>57</v>
      </c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</row>
    <row r="77" spans="1:25" s="167" customFormat="1" ht="15.75" x14ac:dyDescent="0.2">
      <c r="A77" s="162">
        <v>56</v>
      </c>
      <c r="B77" s="163" t="s">
        <v>166</v>
      </c>
      <c r="C77" s="162">
        <v>1977</v>
      </c>
      <c r="D77" s="162" t="s">
        <v>72</v>
      </c>
      <c r="E77" s="162" t="s">
        <v>59</v>
      </c>
      <c r="F77" s="162">
        <v>5</v>
      </c>
      <c r="G77" s="162">
        <v>4</v>
      </c>
      <c r="H77" s="162">
        <v>3785.5</v>
      </c>
      <c r="I77" s="162">
        <v>3698.5</v>
      </c>
      <c r="J77" s="162">
        <v>2819.3</v>
      </c>
      <c r="K77" s="165">
        <v>108</v>
      </c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</row>
    <row r="78" spans="1:25" s="167" customFormat="1" ht="15.75" x14ac:dyDescent="0.2">
      <c r="A78" s="162">
        <v>57</v>
      </c>
      <c r="B78" s="163" t="s">
        <v>167</v>
      </c>
      <c r="C78" s="162">
        <v>1983</v>
      </c>
      <c r="D78" s="162" t="s">
        <v>72</v>
      </c>
      <c r="E78" s="162" t="s">
        <v>152</v>
      </c>
      <c r="F78" s="162">
        <v>5</v>
      </c>
      <c r="G78" s="162">
        <v>4</v>
      </c>
      <c r="H78" s="162">
        <v>2716.2</v>
      </c>
      <c r="I78" s="162">
        <v>2716.2</v>
      </c>
      <c r="J78" s="162">
        <v>2056.9</v>
      </c>
      <c r="K78" s="165">
        <v>101</v>
      </c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</row>
    <row r="79" spans="1:25" s="167" customFormat="1" ht="15.75" x14ac:dyDescent="0.2">
      <c r="A79" s="162">
        <v>58</v>
      </c>
      <c r="B79" s="163" t="s">
        <v>168</v>
      </c>
      <c r="C79" s="162" t="s">
        <v>169</v>
      </c>
      <c r="D79" s="162" t="s">
        <v>72</v>
      </c>
      <c r="E79" s="162" t="s">
        <v>59</v>
      </c>
      <c r="F79" s="162">
        <v>3</v>
      </c>
      <c r="G79" s="162">
        <v>6</v>
      </c>
      <c r="H79" s="162">
        <v>3233.6</v>
      </c>
      <c r="I79" s="162">
        <v>2586.1999999999998</v>
      </c>
      <c r="J79" s="162">
        <v>2181.6999999999998</v>
      </c>
      <c r="K79" s="165">
        <v>94</v>
      </c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</row>
    <row r="80" spans="1:25" s="167" customFormat="1" ht="15.75" x14ac:dyDescent="0.2">
      <c r="A80" s="162">
        <v>59</v>
      </c>
      <c r="B80" s="163" t="s">
        <v>170</v>
      </c>
      <c r="C80" s="162">
        <v>1972</v>
      </c>
      <c r="D80" s="162" t="s">
        <v>72</v>
      </c>
      <c r="E80" s="162" t="s">
        <v>152</v>
      </c>
      <c r="F80" s="162">
        <v>5</v>
      </c>
      <c r="G80" s="162">
        <v>3</v>
      </c>
      <c r="H80" s="162">
        <v>2888.7</v>
      </c>
      <c r="I80" s="162">
        <v>2685.2</v>
      </c>
      <c r="J80" s="162">
        <v>2517.9</v>
      </c>
      <c r="K80" s="165">
        <v>82</v>
      </c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</row>
    <row r="81" spans="1:25" s="167" customFormat="1" ht="16.5" customHeight="1" x14ac:dyDescent="0.2">
      <c r="A81" s="162">
        <v>60</v>
      </c>
      <c r="B81" s="163" t="s">
        <v>171</v>
      </c>
      <c r="C81" s="162">
        <v>1969</v>
      </c>
      <c r="D81" s="162" t="s">
        <v>72</v>
      </c>
      <c r="E81" s="162" t="s">
        <v>152</v>
      </c>
      <c r="F81" s="162">
        <v>5</v>
      </c>
      <c r="G81" s="162">
        <v>4</v>
      </c>
      <c r="H81" s="162">
        <v>2726.8</v>
      </c>
      <c r="I81" s="162">
        <v>2726.8</v>
      </c>
      <c r="J81" s="162">
        <v>2505.8000000000002</v>
      </c>
      <c r="K81" s="165">
        <v>134</v>
      </c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</row>
    <row r="82" spans="1:25" s="161" customFormat="1" ht="35.25" customHeight="1" x14ac:dyDescent="0.2">
      <c r="A82" s="268" t="s">
        <v>86</v>
      </c>
      <c r="B82" s="268"/>
      <c r="C82" s="157" t="s">
        <v>29</v>
      </c>
      <c r="D82" s="157" t="s">
        <v>29</v>
      </c>
      <c r="E82" s="157" t="s">
        <v>29</v>
      </c>
      <c r="F82" s="157" t="s">
        <v>29</v>
      </c>
      <c r="G82" s="157" t="s">
        <v>29</v>
      </c>
      <c r="H82" s="158">
        <f t="shared" ref="H82:K82" si="11">SUM(H83:H84)</f>
        <v>13745.9</v>
      </c>
      <c r="I82" s="158">
        <f t="shared" si="11"/>
        <v>9836</v>
      </c>
      <c r="J82" s="158">
        <f t="shared" si="11"/>
        <v>8053.2000000000007</v>
      </c>
      <c r="K82" s="159">
        <f t="shared" si="11"/>
        <v>450</v>
      </c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</row>
    <row r="83" spans="1:25" s="167" customFormat="1" ht="15.75" x14ac:dyDescent="0.2">
      <c r="A83" s="162">
        <v>61</v>
      </c>
      <c r="B83" s="170" t="s">
        <v>124</v>
      </c>
      <c r="C83" s="162">
        <v>1990</v>
      </c>
      <c r="D83" s="162" t="s">
        <v>72</v>
      </c>
      <c r="E83" s="162" t="s">
        <v>63</v>
      </c>
      <c r="F83" s="162">
        <v>9</v>
      </c>
      <c r="G83" s="162">
        <v>2</v>
      </c>
      <c r="H83" s="162">
        <v>5631.4</v>
      </c>
      <c r="I83" s="162">
        <v>4061.8</v>
      </c>
      <c r="J83" s="162">
        <v>3911.9</v>
      </c>
      <c r="K83" s="165">
        <v>168</v>
      </c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</row>
    <row r="84" spans="1:25" s="167" customFormat="1" ht="18.600000000000001" customHeight="1" x14ac:dyDescent="0.2">
      <c r="A84" s="162">
        <v>62</v>
      </c>
      <c r="B84" s="170" t="s">
        <v>125</v>
      </c>
      <c r="C84" s="162">
        <v>1998</v>
      </c>
      <c r="D84" s="162" t="s">
        <v>72</v>
      </c>
      <c r="E84" s="162" t="s">
        <v>63</v>
      </c>
      <c r="F84" s="162">
        <v>5</v>
      </c>
      <c r="G84" s="162">
        <v>9</v>
      </c>
      <c r="H84" s="162">
        <v>8114.5</v>
      </c>
      <c r="I84" s="162">
        <v>5774.2</v>
      </c>
      <c r="J84" s="162">
        <v>4141.3</v>
      </c>
      <c r="K84" s="165">
        <v>282</v>
      </c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</row>
    <row r="85" spans="1:25" s="161" customFormat="1" ht="39" customHeight="1" x14ac:dyDescent="0.2">
      <c r="A85" s="268" t="s">
        <v>60</v>
      </c>
      <c r="B85" s="268"/>
      <c r="C85" s="157" t="s">
        <v>29</v>
      </c>
      <c r="D85" s="157" t="s">
        <v>29</v>
      </c>
      <c r="E85" s="157" t="s">
        <v>29</v>
      </c>
      <c r="F85" s="157" t="s">
        <v>29</v>
      </c>
      <c r="G85" s="157" t="s">
        <v>29</v>
      </c>
      <c r="H85" s="158">
        <f t="shared" ref="H85:K85" si="12">SUM(H86:H88)</f>
        <v>1266</v>
      </c>
      <c r="I85" s="158">
        <f t="shared" si="12"/>
        <v>1148.0999999999999</v>
      </c>
      <c r="J85" s="158">
        <f t="shared" si="12"/>
        <v>650.9</v>
      </c>
      <c r="K85" s="159">
        <f t="shared" si="12"/>
        <v>64</v>
      </c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</row>
    <row r="86" spans="1:25" s="167" customFormat="1" ht="15.75" x14ac:dyDescent="0.2">
      <c r="A86" s="162">
        <v>63</v>
      </c>
      <c r="B86" s="170" t="s">
        <v>208</v>
      </c>
      <c r="C86" s="162">
        <v>1970</v>
      </c>
      <c r="D86" s="162" t="s">
        <v>72</v>
      </c>
      <c r="E86" s="162" t="s">
        <v>210</v>
      </c>
      <c r="F86" s="162">
        <v>2</v>
      </c>
      <c r="G86" s="162">
        <v>1</v>
      </c>
      <c r="H86" s="162">
        <v>353.3</v>
      </c>
      <c r="I86" s="162">
        <v>325.5</v>
      </c>
      <c r="J86" s="162">
        <v>87.3</v>
      </c>
      <c r="K86" s="165">
        <v>12</v>
      </c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</row>
    <row r="87" spans="1:25" s="167" customFormat="1" ht="15.75" x14ac:dyDescent="0.2">
      <c r="A87" s="162">
        <v>64</v>
      </c>
      <c r="B87" s="170" t="s">
        <v>209</v>
      </c>
      <c r="C87" s="162">
        <v>1970</v>
      </c>
      <c r="D87" s="162" t="s">
        <v>72</v>
      </c>
      <c r="E87" s="162" t="s">
        <v>210</v>
      </c>
      <c r="F87" s="162">
        <v>2</v>
      </c>
      <c r="G87" s="162">
        <v>1</v>
      </c>
      <c r="H87" s="162">
        <v>342.4</v>
      </c>
      <c r="I87" s="162">
        <v>322.39999999999998</v>
      </c>
      <c r="J87" s="162">
        <v>162.6</v>
      </c>
      <c r="K87" s="165">
        <v>18</v>
      </c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</row>
    <row r="88" spans="1:25" s="167" customFormat="1" ht="15.75" x14ac:dyDescent="0.2">
      <c r="A88" s="162">
        <v>65</v>
      </c>
      <c r="B88" s="170" t="s">
        <v>211</v>
      </c>
      <c r="C88" s="162">
        <v>1965</v>
      </c>
      <c r="D88" s="162" t="s">
        <v>72</v>
      </c>
      <c r="E88" s="162" t="s">
        <v>210</v>
      </c>
      <c r="F88" s="162">
        <v>2</v>
      </c>
      <c r="G88" s="162">
        <v>3</v>
      </c>
      <c r="H88" s="162">
        <v>570.29999999999995</v>
      </c>
      <c r="I88" s="162">
        <v>500.2</v>
      </c>
      <c r="J88" s="162">
        <v>401</v>
      </c>
      <c r="K88" s="165">
        <v>34</v>
      </c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</row>
    <row r="89" spans="1:25" s="161" customFormat="1" ht="45.75" customHeight="1" x14ac:dyDescent="0.2">
      <c r="A89" s="268" t="s">
        <v>61</v>
      </c>
      <c r="B89" s="268"/>
      <c r="C89" s="157" t="s">
        <v>29</v>
      </c>
      <c r="D89" s="157" t="s">
        <v>29</v>
      </c>
      <c r="E89" s="157" t="s">
        <v>29</v>
      </c>
      <c r="F89" s="157" t="s">
        <v>29</v>
      </c>
      <c r="G89" s="157" t="s">
        <v>29</v>
      </c>
      <c r="H89" s="158">
        <f>SUM(H90:H91)</f>
        <v>1066.2</v>
      </c>
      <c r="I89" s="158">
        <f t="shared" ref="I89:K89" si="13">SUM(I90:I91)</f>
        <v>870.8</v>
      </c>
      <c r="J89" s="158">
        <f t="shared" si="13"/>
        <v>870.8</v>
      </c>
      <c r="K89" s="159">
        <f t="shared" si="13"/>
        <v>47</v>
      </c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</row>
    <row r="90" spans="1:25" s="167" customFormat="1" ht="16.899999999999999" customHeight="1" x14ac:dyDescent="0.2">
      <c r="A90" s="162">
        <v>66</v>
      </c>
      <c r="B90" s="170" t="s">
        <v>215</v>
      </c>
      <c r="C90" s="162">
        <v>1969</v>
      </c>
      <c r="D90" s="162" t="s">
        <v>72</v>
      </c>
      <c r="E90" s="162" t="s">
        <v>210</v>
      </c>
      <c r="F90" s="162">
        <v>2</v>
      </c>
      <c r="G90" s="162">
        <v>1</v>
      </c>
      <c r="H90" s="164">
        <v>325.60000000000002</v>
      </c>
      <c r="I90" s="164">
        <v>215</v>
      </c>
      <c r="J90" s="164">
        <v>215</v>
      </c>
      <c r="K90" s="165">
        <v>12</v>
      </c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</row>
    <row r="91" spans="1:25" s="167" customFormat="1" ht="15.75" x14ac:dyDescent="0.2">
      <c r="A91" s="162">
        <v>67</v>
      </c>
      <c r="B91" s="170" t="s">
        <v>216</v>
      </c>
      <c r="C91" s="162">
        <v>1982</v>
      </c>
      <c r="D91" s="162" t="s">
        <v>72</v>
      </c>
      <c r="E91" s="162" t="s">
        <v>210</v>
      </c>
      <c r="F91" s="162">
        <v>2</v>
      </c>
      <c r="G91" s="162">
        <v>3</v>
      </c>
      <c r="H91" s="162">
        <v>740.6</v>
      </c>
      <c r="I91" s="162">
        <v>655.8</v>
      </c>
      <c r="J91" s="162">
        <v>655.8</v>
      </c>
      <c r="K91" s="165">
        <v>35</v>
      </c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</row>
    <row r="92" spans="1:25" s="161" customFormat="1" ht="29.25" customHeight="1" x14ac:dyDescent="0.2">
      <c r="A92" s="268" t="s">
        <v>65</v>
      </c>
      <c r="B92" s="268"/>
      <c r="C92" s="157" t="s">
        <v>29</v>
      </c>
      <c r="D92" s="157" t="s">
        <v>29</v>
      </c>
      <c r="E92" s="157" t="s">
        <v>29</v>
      </c>
      <c r="F92" s="157" t="s">
        <v>29</v>
      </c>
      <c r="G92" s="157" t="s">
        <v>29</v>
      </c>
      <c r="H92" s="158">
        <f t="shared" ref="H92:K92" si="14">SUM(H93:H93)</f>
        <v>854.3</v>
      </c>
      <c r="I92" s="158">
        <f t="shared" si="14"/>
        <v>764.3</v>
      </c>
      <c r="J92" s="158">
        <f t="shared" si="14"/>
        <v>505.6</v>
      </c>
      <c r="K92" s="159">
        <f t="shared" si="14"/>
        <v>30</v>
      </c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</row>
    <row r="93" spans="1:25" s="167" customFormat="1" ht="15.75" x14ac:dyDescent="0.25">
      <c r="A93" s="162">
        <v>68</v>
      </c>
      <c r="B93" s="172" t="s">
        <v>218</v>
      </c>
      <c r="C93" s="162">
        <v>1984</v>
      </c>
      <c r="D93" s="162" t="s">
        <v>72</v>
      </c>
      <c r="E93" s="162" t="s">
        <v>156</v>
      </c>
      <c r="F93" s="162">
        <v>2</v>
      </c>
      <c r="G93" s="162">
        <v>3</v>
      </c>
      <c r="H93" s="164">
        <v>854.3</v>
      </c>
      <c r="I93" s="164">
        <v>764.3</v>
      </c>
      <c r="J93" s="164">
        <v>505.6</v>
      </c>
      <c r="K93" s="165">
        <v>30</v>
      </c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</row>
    <row r="94" spans="1:25" s="161" customFormat="1" ht="28.5" customHeight="1" x14ac:dyDescent="0.2">
      <c r="A94" s="268" t="s">
        <v>82</v>
      </c>
      <c r="B94" s="268"/>
      <c r="C94" s="157" t="s">
        <v>29</v>
      </c>
      <c r="D94" s="157" t="s">
        <v>29</v>
      </c>
      <c r="E94" s="157" t="s">
        <v>29</v>
      </c>
      <c r="F94" s="157" t="s">
        <v>29</v>
      </c>
      <c r="G94" s="157" t="s">
        <v>29</v>
      </c>
      <c r="H94" s="158">
        <f t="shared" ref="H94:K94" si="15">SUM(H95:H95)</f>
        <v>581.6</v>
      </c>
      <c r="I94" s="158">
        <f t="shared" si="15"/>
        <v>581.6</v>
      </c>
      <c r="J94" s="158">
        <f t="shared" si="15"/>
        <v>413.8</v>
      </c>
      <c r="K94" s="159">
        <f t="shared" si="15"/>
        <v>33</v>
      </c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</row>
    <row r="95" spans="1:25" s="167" customFormat="1" ht="15.75" x14ac:dyDescent="0.2">
      <c r="A95" s="162">
        <v>69</v>
      </c>
      <c r="B95" s="170" t="s">
        <v>228</v>
      </c>
      <c r="C95" s="162">
        <v>1977</v>
      </c>
      <c r="D95" s="162" t="s">
        <v>72</v>
      </c>
      <c r="E95" s="162" t="s">
        <v>210</v>
      </c>
      <c r="F95" s="162">
        <v>2</v>
      </c>
      <c r="G95" s="162">
        <v>3</v>
      </c>
      <c r="H95" s="171">
        <v>581.6</v>
      </c>
      <c r="I95" s="171">
        <v>581.6</v>
      </c>
      <c r="J95" s="171">
        <v>413.8</v>
      </c>
      <c r="K95" s="165">
        <v>33</v>
      </c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</row>
    <row r="96" spans="1:25" s="167" customFormat="1" ht="36" customHeight="1" x14ac:dyDescent="0.2">
      <c r="A96" s="268" t="s">
        <v>296</v>
      </c>
      <c r="B96" s="268"/>
      <c r="C96" s="157" t="s">
        <v>29</v>
      </c>
      <c r="D96" s="157" t="s">
        <v>29</v>
      </c>
      <c r="E96" s="157" t="s">
        <v>29</v>
      </c>
      <c r="F96" s="157" t="s">
        <v>29</v>
      </c>
      <c r="G96" s="157" t="s">
        <v>29</v>
      </c>
      <c r="H96" s="158">
        <f>SUM(H97:H109)</f>
        <v>94970.1</v>
      </c>
      <c r="I96" s="158">
        <f t="shared" ref="I96:K96" si="16">SUM(I97:I109)</f>
        <v>76901.5</v>
      </c>
      <c r="J96" s="158">
        <f t="shared" si="16"/>
        <v>71972.599999999991</v>
      </c>
      <c r="K96" s="159">
        <f t="shared" si="16"/>
        <v>2872</v>
      </c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</row>
    <row r="97" spans="1:25" s="167" customFormat="1" ht="19.149999999999999" customHeight="1" x14ac:dyDescent="0.25">
      <c r="A97" s="183">
        <v>70</v>
      </c>
      <c r="B97" s="177" t="s">
        <v>297</v>
      </c>
      <c r="C97" s="184">
        <v>1987</v>
      </c>
      <c r="D97" s="185" t="s">
        <v>140</v>
      </c>
      <c r="E97" s="186" t="s">
        <v>298</v>
      </c>
      <c r="F97" s="186">
        <v>9</v>
      </c>
      <c r="G97" s="186">
        <v>3</v>
      </c>
      <c r="H97" s="187">
        <v>7441</v>
      </c>
      <c r="I97" s="187">
        <v>6046.9</v>
      </c>
      <c r="J97" s="187">
        <v>5934</v>
      </c>
      <c r="K97" s="188">
        <v>237</v>
      </c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</row>
    <row r="98" spans="1:25" s="167" customFormat="1" ht="17.45" customHeight="1" x14ac:dyDescent="0.25">
      <c r="A98" s="183">
        <v>71</v>
      </c>
      <c r="B98" s="177" t="s">
        <v>299</v>
      </c>
      <c r="C98" s="184">
        <v>1990</v>
      </c>
      <c r="D98" s="186" t="s">
        <v>140</v>
      </c>
      <c r="E98" s="186" t="s">
        <v>298</v>
      </c>
      <c r="F98" s="186">
        <v>9</v>
      </c>
      <c r="G98" s="186">
        <v>2</v>
      </c>
      <c r="H98" s="187">
        <v>5056.1000000000004</v>
      </c>
      <c r="I98" s="187">
        <v>4150.7</v>
      </c>
      <c r="J98" s="187">
        <v>4150.7</v>
      </c>
      <c r="K98" s="188">
        <v>156</v>
      </c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</row>
    <row r="99" spans="1:25" s="167" customFormat="1" ht="18.600000000000001" customHeight="1" x14ac:dyDescent="0.25">
      <c r="A99" s="183">
        <v>72</v>
      </c>
      <c r="B99" s="177" t="s">
        <v>300</v>
      </c>
      <c r="C99" s="184">
        <v>1990</v>
      </c>
      <c r="D99" s="186" t="s">
        <v>140</v>
      </c>
      <c r="E99" s="186" t="s">
        <v>260</v>
      </c>
      <c r="F99" s="186">
        <v>9</v>
      </c>
      <c r="G99" s="186">
        <v>8</v>
      </c>
      <c r="H99" s="187">
        <v>19844.099999999999</v>
      </c>
      <c r="I99" s="187">
        <v>16266.1</v>
      </c>
      <c r="J99" s="187">
        <v>14743.4</v>
      </c>
      <c r="K99" s="188">
        <v>575</v>
      </c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</row>
    <row r="100" spans="1:25" s="167" customFormat="1" ht="19.149999999999999" customHeight="1" x14ac:dyDescent="0.25">
      <c r="A100" s="183">
        <v>73</v>
      </c>
      <c r="B100" s="177" t="s">
        <v>301</v>
      </c>
      <c r="C100" s="162">
        <v>1991</v>
      </c>
      <c r="D100" s="186" t="s">
        <v>140</v>
      </c>
      <c r="E100" s="186" t="s">
        <v>260</v>
      </c>
      <c r="F100" s="186">
        <v>9</v>
      </c>
      <c r="G100" s="186">
        <v>2</v>
      </c>
      <c r="H100" s="187">
        <v>5068.8999999999996</v>
      </c>
      <c r="I100" s="187">
        <v>4151</v>
      </c>
      <c r="J100" s="187">
        <v>3911.5</v>
      </c>
      <c r="K100" s="188">
        <v>123</v>
      </c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</row>
    <row r="101" spans="1:25" s="167" customFormat="1" ht="16.899999999999999" customHeight="1" x14ac:dyDescent="0.25">
      <c r="A101" s="183">
        <v>74</v>
      </c>
      <c r="B101" s="177" t="s">
        <v>302</v>
      </c>
      <c r="C101" s="162">
        <v>1988</v>
      </c>
      <c r="D101" s="186" t="s">
        <v>140</v>
      </c>
      <c r="E101" s="186" t="s">
        <v>298</v>
      </c>
      <c r="F101" s="186">
        <v>9</v>
      </c>
      <c r="G101" s="186">
        <v>4</v>
      </c>
      <c r="H101" s="187">
        <v>10179.700000000001</v>
      </c>
      <c r="I101" s="187">
        <v>8319.7000000000007</v>
      </c>
      <c r="J101" s="187">
        <v>8067</v>
      </c>
      <c r="K101" s="188">
        <v>325</v>
      </c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</row>
    <row r="102" spans="1:25" s="167" customFormat="1" ht="18.600000000000001" customHeight="1" x14ac:dyDescent="0.25">
      <c r="A102" s="183">
        <v>75</v>
      </c>
      <c r="B102" s="177" t="s">
        <v>303</v>
      </c>
      <c r="C102" s="162">
        <v>1989</v>
      </c>
      <c r="D102" s="186" t="s">
        <v>140</v>
      </c>
      <c r="E102" s="186" t="s">
        <v>298</v>
      </c>
      <c r="F102" s="186">
        <v>9</v>
      </c>
      <c r="G102" s="186">
        <v>2</v>
      </c>
      <c r="H102" s="187">
        <v>5227.3999999999996</v>
      </c>
      <c r="I102" s="187">
        <v>4279.3</v>
      </c>
      <c r="J102" s="187">
        <v>4119.5</v>
      </c>
      <c r="K102" s="188">
        <v>157</v>
      </c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</row>
    <row r="103" spans="1:25" s="167" customFormat="1" ht="16.899999999999999" customHeight="1" x14ac:dyDescent="0.25">
      <c r="A103" s="183">
        <v>76</v>
      </c>
      <c r="B103" s="177" t="s">
        <v>304</v>
      </c>
      <c r="C103" s="162">
        <v>1987</v>
      </c>
      <c r="D103" s="186" t="s">
        <v>140</v>
      </c>
      <c r="E103" s="186" t="s">
        <v>84</v>
      </c>
      <c r="F103" s="186">
        <v>9</v>
      </c>
      <c r="G103" s="186">
        <v>2</v>
      </c>
      <c r="H103" s="187">
        <v>4636.6000000000004</v>
      </c>
      <c r="I103" s="187">
        <v>3581</v>
      </c>
      <c r="J103" s="187">
        <v>3378.8</v>
      </c>
      <c r="K103" s="188">
        <v>150</v>
      </c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</row>
    <row r="104" spans="1:25" s="167" customFormat="1" ht="19.149999999999999" customHeight="1" x14ac:dyDescent="0.25">
      <c r="A104" s="183">
        <v>77</v>
      </c>
      <c r="B104" s="177" t="s">
        <v>305</v>
      </c>
      <c r="C104" s="162">
        <v>1987</v>
      </c>
      <c r="D104" s="186" t="s">
        <v>140</v>
      </c>
      <c r="E104" s="186" t="s">
        <v>298</v>
      </c>
      <c r="F104" s="186">
        <v>9</v>
      </c>
      <c r="G104" s="186">
        <v>2</v>
      </c>
      <c r="H104" s="187">
        <v>4989</v>
      </c>
      <c r="I104" s="187">
        <v>3898</v>
      </c>
      <c r="J104" s="187">
        <v>3613.7</v>
      </c>
      <c r="K104" s="188">
        <v>164</v>
      </c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</row>
    <row r="105" spans="1:25" s="167" customFormat="1" ht="17.45" customHeight="1" x14ac:dyDescent="0.25">
      <c r="A105" s="183">
        <v>78</v>
      </c>
      <c r="B105" s="177" t="s">
        <v>306</v>
      </c>
      <c r="C105" s="162">
        <v>1993</v>
      </c>
      <c r="D105" s="186" t="s">
        <v>140</v>
      </c>
      <c r="E105" s="186" t="s">
        <v>298</v>
      </c>
      <c r="F105" s="186">
        <v>9</v>
      </c>
      <c r="G105" s="186">
        <v>2</v>
      </c>
      <c r="H105" s="187">
        <v>5666.6</v>
      </c>
      <c r="I105" s="187">
        <v>4674.3999999999996</v>
      </c>
      <c r="J105" s="187">
        <v>4605.3999999999996</v>
      </c>
      <c r="K105" s="188">
        <v>188</v>
      </c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</row>
    <row r="106" spans="1:25" s="167" customFormat="1" ht="15" customHeight="1" x14ac:dyDescent="0.25">
      <c r="A106" s="183">
        <v>79</v>
      </c>
      <c r="B106" s="177" t="s">
        <v>307</v>
      </c>
      <c r="C106" s="162">
        <v>1987</v>
      </c>
      <c r="D106" s="186" t="s">
        <v>140</v>
      </c>
      <c r="E106" s="186" t="s">
        <v>298</v>
      </c>
      <c r="F106" s="186">
        <v>9</v>
      </c>
      <c r="G106" s="186">
        <v>2</v>
      </c>
      <c r="H106" s="187">
        <v>5155.7</v>
      </c>
      <c r="I106" s="187">
        <v>4306.3</v>
      </c>
      <c r="J106" s="187">
        <v>4202</v>
      </c>
      <c r="K106" s="188">
        <v>179</v>
      </c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</row>
    <row r="107" spans="1:25" s="167" customFormat="1" ht="15.6" customHeight="1" x14ac:dyDescent="0.25">
      <c r="A107" s="183">
        <f t="shared" ref="A107:A108" si="17">A106+1</f>
        <v>80</v>
      </c>
      <c r="B107" s="177" t="s">
        <v>308</v>
      </c>
      <c r="C107" s="184">
        <v>1991</v>
      </c>
      <c r="D107" s="186" t="s">
        <v>140</v>
      </c>
      <c r="E107" s="186" t="s">
        <v>260</v>
      </c>
      <c r="F107" s="186">
        <v>9</v>
      </c>
      <c r="G107" s="186">
        <v>1</v>
      </c>
      <c r="H107" s="187">
        <v>3067.2</v>
      </c>
      <c r="I107" s="187">
        <v>2470.6999999999998</v>
      </c>
      <c r="J107" s="187">
        <v>2397.8000000000002</v>
      </c>
      <c r="K107" s="188">
        <v>91</v>
      </c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</row>
    <row r="108" spans="1:25" s="167" customFormat="1" ht="16.899999999999999" customHeight="1" x14ac:dyDescent="0.25">
      <c r="A108" s="183">
        <f t="shared" si="17"/>
        <v>81</v>
      </c>
      <c r="B108" s="189" t="s">
        <v>309</v>
      </c>
      <c r="C108" s="190">
        <v>1989</v>
      </c>
      <c r="D108" s="191" t="s">
        <v>140</v>
      </c>
      <c r="E108" s="191" t="s">
        <v>260</v>
      </c>
      <c r="F108" s="191">
        <v>9</v>
      </c>
      <c r="G108" s="191">
        <v>7</v>
      </c>
      <c r="H108" s="192">
        <v>17848.3</v>
      </c>
      <c r="I108" s="193">
        <v>14068.4</v>
      </c>
      <c r="J108" s="192">
        <v>12658.9</v>
      </c>
      <c r="K108" s="194">
        <v>491</v>
      </c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</row>
    <row r="109" spans="1:25" s="167" customFormat="1" ht="16.899999999999999" customHeight="1" x14ac:dyDescent="0.25">
      <c r="A109" s="183">
        <v>82</v>
      </c>
      <c r="B109" s="177" t="s">
        <v>313</v>
      </c>
      <c r="C109" s="195">
        <v>1964</v>
      </c>
      <c r="D109" s="186" t="s">
        <v>314</v>
      </c>
      <c r="E109" s="186" t="s">
        <v>260</v>
      </c>
      <c r="F109" s="186">
        <v>2</v>
      </c>
      <c r="G109" s="186">
        <v>5</v>
      </c>
      <c r="H109" s="187">
        <v>789.5</v>
      </c>
      <c r="I109" s="196">
        <v>689</v>
      </c>
      <c r="J109" s="187">
        <v>189.9</v>
      </c>
      <c r="K109" s="188">
        <v>36</v>
      </c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</row>
    <row r="110" spans="1:25" s="167" customFormat="1" ht="33" customHeight="1" x14ac:dyDescent="0.2">
      <c r="A110" s="268" t="s">
        <v>344</v>
      </c>
      <c r="B110" s="268"/>
      <c r="C110" s="157" t="s">
        <v>29</v>
      </c>
      <c r="D110" s="157" t="s">
        <v>29</v>
      </c>
      <c r="E110" s="157" t="s">
        <v>29</v>
      </c>
      <c r="F110" s="157" t="s">
        <v>29</v>
      </c>
      <c r="G110" s="157" t="s">
        <v>29</v>
      </c>
      <c r="H110" s="158">
        <f t="shared" ref="H110:K110" si="18">SUM(H111:H111)</f>
        <v>1140.2</v>
      </c>
      <c r="I110" s="158">
        <f t="shared" si="18"/>
        <v>646.70000000000005</v>
      </c>
      <c r="J110" s="158">
        <f t="shared" si="18"/>
        <v>646.70000000000005</v>
      </c>
      <c r="K110" s="159">
        <f t="shared" si="18"/>
        <v>23</v>
      </c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</row>
    <row r="111" spans="1:25" s="167" customFormat="1" ht="16.899999999999999" customHeight="1" x14ac:dyDescent="0.25">
      <c r="A111" s="183">
        <v>83</v>
      </c>
      <c r="B111" s="177" t="s">
        <v>347</v>
      </c>
      <c r="C111" s="195">
        <v>1991</v>
      </c>
      <c r="D111" s="186" t="s">
        <v>72</v>
      </c>
      <c r="E111" s="186" t="s">
        <v>210</v>
      </c>
      <c r="F111" s="186">
        <v>2</v>
      </c>
      <c r="G111" s="186">
        <v>3</v>
      </c>
      <c r="H111" s="187">
        <v>1140.2</v>
      </c>
      <c r="I111" s="196">
        <v>646.70000000000005</v>
      </c>
      <c r="J111" s="187">
        <v>646.70000000000005</v>
      </c>
      <c r="K111" s="188">
        <v>23</v>
      </c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</row>
    <row r="112" spans="1:25" s="167" customFormat="1" ht="27.6" customHeight="1" x14ac:dyDescent="0.2">
      <c r="A112" s="268" t="s">
        <v>360</v>
      </c>
      <c r="B112" s="268"/>
      <c r="C112" s="157" t="s">
        <v>29</v>
      </c>
      <c r="D112" s="157" t="s">
        <v>29</v>
      </c>
      <c r="E112" s="157" t="s">
        <v>29</v>
      </c>
      <c r="F112" s="157" t="s">
        <v>29</v>
      </c>
      <c r="G112" s="157" t="s">
        <v>29</v>
      </c>
      <c r="H112" s="158">
        <f>SUM(H113:H115)</f>
        <v>12856.3</v>
      </c>
      <c r="I112" s="158">
        <f t="shared" ref="I112:K112" si="19">SUM(I113:I115)</f>
        <v>9051.1</v>
      </c>
      <c r="J112" s="158">
        <f t="shared" si="19"/>
        <v>8470.66</v>
      </c>
      <c r="K112" s="159">
        <f t="shared" si="19"/>
        <v>548</v>
      </c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</row>
    <row r="113" spans="1:25" s="167" customFormat="1" ht="16.899999999999999" customHeight="1" x14ac:dyDescent="0.25">
      <c r="A113" s="183">
        <v>84</v>
      </c>
      <c r="B113" s="177" t="s">
        <v>355</v>
      </c>
      <c r="C113" s="195">
        <v>1992</v>
      </c>
      <c r="D113" s="186" t="s">
        <v>140</v>
      </c>
      <c r="E113" s="186" t="s">
        <v>59</v>
      </c>
      <c r="F113" s="186">
        <v>5</v>
      </c>
      <c r="G113" s="186">
        <v>1</v>
      </c>
      <c r="H113" s="187">
        <v>4453.3</v>
      </c>
      <c r="I113" s="196">
        <v>2449.6</v>
      </c>
      <c r="J113" s="187">
        <v>2377.16</v>
      </c>
      <c r="K113" s="188">
        <v>135</v>
      </c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</row>
    <row r="114" spans="1:25" s="167" customFormat="1" ht="16.899999999999999" customHeight="1" x14ac:dyDescent="0.25">
      <c r="A114" s="183">
        <v>85</v>
      </c>
      <c r="B114" s="177" t="s">
        <v>356</v>
      </c>
      <c r="C114" s="195">
        <v>1975</v>
      </c>
      <c r="D114" s="186" t="s">
        <v>140</v>
      </c>
      <c r="E114" s="186" t="s">
        <v>357</v>
      </c>
      <c r="F114" s="186">
        <v>5</v>
      </c>
      <c r="G114" s="186">
        <v>8</v>
      </c>
      <c r="H114" s="187">
        <v>5229</v>
      </c>
      <c r="I114" s="196">
        <v>4591</v>
      </c>
      <c r="J114" s="187">
        <v>4343</v>
      </c>
      <c r="K114" s="188">
        <v>248</v>
      </c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</row>
    <row r="115" spans="1:25" s="167" customFormat="1" ht="16.899999999999999" customHeight="1" x14ac:dyDescent="0.25">
      <c r="A115" s="183">
        <v>86</v>
      </c>
      <c r="B115" s="177" t="s">
        <v>368</v>
      </c>
      <c r="C115" s="195">
        <v>1976</v>
      </c>
      <c r="D115" s="186" t="s">
        <v>140</v>
      </c>
      <c r="E115" s="186" t="s">
        <v>357</v>
      </c>
      <c r="F115" s="186">
        <v>5</v>
      </c>
      <c r="G115" s="186">
        <v>2</v>
      </c>
      <c r="H115" s="187">
        <v>3174</v>
      </c>
      <c r="I115" s="196">
        <v>2010.5</v>
      </c>
      <c r="J115" s="196">
        <v>1750.5</v>
      </c>
      <c r="K115" s="188">
        <v>165</v>
      </c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</row>
    <row r="116" spans="1:25" s="167" customFormat="1" ht="33" customHeight="1" x14ac:dyDescent="0.2">
      <c r="A116" s="268" t="s">
        <v>372</v>
      </c>
      <c r="B116" s="268"/>
      <c r="C116" s="157" t="s">
        <v>29</v>
      </c>
      <c r="D116" s="157" t="s">
        <v>29</v>
      </c>
      <c r="E116" s="157" t="s">
        <v>29</v>
      </c>
      <c r="F116" s="157" t="s">
        <v>29</v>
      </c>
      <c r="G116" s="157" t="s">
        <v>29</v>
      </c>
      <c r="H116" s="158">
        <f>SUM(H117:H122)</f>
        <v>18676.300000000003</v>
      </c>
      <c r="I116" s="158">
        <f t="shared" ref="I116:K116" si="20">SUM(I117:I122)</f>
        <v>17180.2</v>
      </c>
      <c r="J116" s="158">
        <f t="shared" si="20"/>
        <v>13357.000000000002</v>
      </c>
      <c r="K116" s="159">
        <f t="shared" si="20"/>
        <v>561</v>
      </c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</row>
    <row r="117" spans="1:25" s="167" customFormat="1" ht="16.899999999999999" customHeight="1" x14ac:dyDescent="0.25">
      <c r="A117" s="183">
        <v>87</v>
      </c>
      <c r="B117" s="177" t="s">
        <v>373</v>
      </c>
      <c r="C117" s="195">
        <v>1989</v>
      </c>
      <c r="D117" s="186" t="s">
        <v>72</v>
      </c>
      <c r="E117" s="186" t="s">
        <v>374</v>
      </c>
      <c r="F117" s="186">
        <v>5</v>
      </c>
      <c r="G117" s="186">
        <v>2</v>
      </c>
      <c r="H117" s="187">
        <v>4566.3</v>
      </c>
      <c r="I117" s="196">
        <v>4108.6000000000004</v>
      </c>
      <c r="J117" s="187">
        <v>3290.3</v>
      </c>
      <c r="K117" s="188">
        <v>134</v>
      </c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</row>
    <row r="118" spans="1:25" s="167" customFormat="1" ht="16.899999999999999" customHeight="1" x14ac:dyDescent="0.25">
      <c r="A118" s="183">
        <v>88</v>
      </c>
      <c r="B118" s="177" t="s">
        <v>375</v>
      </c>
      <c r="C118" s="195">
        <v>1957</v>
      </c>
      <c r="D118" s="186" t="s">
        <v>72</v>
      </c>
      <c r="E118" s="186" t="s">
        <v>141</v>
      </c>
      <c r="F118" s="186">
        <v>3</v>
      </c>
      <c r="G118" s="186">
        <v>2</v>
      </c>
      <c r="H118" s="187">
        <v>1679.9</v>
      </c>
      <c r="I118" s="196">
        <v>1573.1</v>
      </c>
      <c r="J118" s="187">
        <v>1356.5</v>
      </c>
      <c r="K118" s="188">
        <v>18</v>
      </c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</row>
    <row r="119" spans="1:25" s="167" customFormat="1" ht="16.899999999999999" customHeight="1" x14ac:dyDescent="0.25">
      <c r="A119" s="183">
        <v>89</v>
      </c>
      <c r="B119" s="177" t="s">
        <v>376</v>
      </c>
      <c r="C119" s="195">
        <v>1967</v>
      </c>
      <c r="D119" s="186" t="s">
        <v>72</v>
      </c>
      <c r="E119" s="186" t="s">
        <v>374</v>
      </c>
      <c r="F119" s="186">
        <v>5</v>
      </c>
      <c r="G119" s="186">
        <v>4</v>
      </c>
      <c r="H119" s="187">
        <v>3798.6</v>
      </c>
      <c r="I119" s="196">
        <v>3552.7</v>
      </c>
      <c r="J119" s="187">
        <v>2909.3</v>
      </c>
      <c r="K119" s="188">
        <v>149</v>
      </c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</row>
    <row r="120" spans="1:25" s="167" customFormat="1" ht="16.899999999999999" customHeight="1" x14ac:dyDescent="0.25">
      <c r="A120" s="183">
        <v>90</v>
      </c>
      <c r="B120" s="177" t="s">
        <v>377</v>
      </c>
      <c r="C120" s="195">
        <v>1963</v>
      </c>
      <c r="D120" s="186" t="s">
        <v>72</v>
      </c>
      <c r="E120" s="186" t="s">
        <v>374</v>
      </c>
      <c r="F120" s="186">
        <v>4</v>
      </c>
      <c r="G120" s="186">
        <v>3</v>
      </c>
      <c r="H120" s="187">
        <v>2841.8</v>
      </c>
      <c r="I120" s="196">
        <v>2683.7</v>
      </c>
      <c r="J120" s="187">
        <v>2558.3000000000002</v>
      </c>
      <c r="K120" s="188">
        <v>77</v>
      </c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</row>
    <row r="121" spans="1:25" s="167" customFormat="1" ht="16.899999999999999" customHeight="1" x14ac:dyDescent="0.25">
      <c r="A121" s="183">
        <v>91</v>
      </c>
      <c r="B121" s="177" t="s">
        <v>378</v>
      </c>
      <c r="C121" s="195">
        <v>1983</v>
      </c>
      <c r="D121" s="186" t="s">
        <v>72</v>
      </c>
      <c r="E121" s="186" t="s">
        <v>379</v>
      </c>
      <c r="F121" s="186">
        <v>3</v>
      </c>
      <c r="G121" s="186">
        <v>3</v>
      </c>
      <c r="H121" s="187">
        <v>1289.0999999999999</v>
      </c>
      <c r="I121" s="196">
        <v>1173.8</v>
      </c>
      <c r="J121" s="187">
        <v>958.6</v>
      </c>
      <c r="K121" s="188">
        <v>59</v>
      </c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</row>
    <row r="122" spans="1:25" s="167" customFormat="1" ht="16.899999999999999" customHeight="1" x14ac:dyDescent="0.25">
      <c r="A122" s="183">
        <v>92</v>
      </c>
      <c r="B122" s="177" t="s">
        <v>380</v>
      </c>
      <c r="C122" s="195">
        <v>1991</v>
      </c>
      <c r="D122" s="186" t="s">
        <v>72</v>
      </c>
      <c r="E122" s="186" t="s">
        <v>381</v>
      </c>
      <c r="F122" s="186">
        <v>9</v>
      </c>
      <c r="G122" s="186">
        <v>1</v>
      </c>
      <c r="H122" s="187">
        <v>4500.6000000000004</v>
      </c>
      <c r="I122" s="196">
        <v>4088.3</v>
      </c>
      <c r="J122" s="187">
        <v>2284</v>
      </c>
      <c r="K122" s="188">
        <v>124</v>
      </c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</row>
    <row r="123" spans="1:25" s="167" customFormat="1" ht="29.45" customHeight="1" x14ac:dyDescent="0.2">
      <c r="A123" s="268" t="s">
        <v>404</v>
      </c>
      <c r="B123" s="268"/>
      <c r="C123" s="157" t="s">
        <v>29</v>
      </c>
      <c r="D123" s="157" t="s">
        <v>29</v>
      </c>
      <c r="E123" s="157" t="s">
        <v>29</v>
      </c>
      <c r="F123" s="157" t="s">
        <v>29</v>
      </c>
      <c r="G123" s="157" t="s">
        <v>29</v>
      </c>
      <c r="H123" s="158">
        <f>SUM(H124:H125)</f>
        <v>1185.9000000000001</v>
      </c>
      <c r="I123" s="158">
        <f t="shared" ref="I123:K123" si="21">SUM(I124:I125)</f>
        <v>1047.7</v>
      </c>
      <c r="J123" s="158">
        <f t="shared" si="21"/>
        <v>399.3</v>
      </c>
      <c r="K123" s="159">
        <f t="shared" si="21"/>
        <v>52</v>
      </c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</row>
    <row r="124" spans="1:25" s="167" customFormat="1" ht="16.899999999999999" customHeight="1" x14ac:dyDescent="0.25">
      <c r="A124" s="183">
        <v>93</v>
      </c>
      <c r="B124" s="177" t="s">
        <v>405</v>
      </c>
      <c r="C124" s="195" t="s">
        <v>406</v>
      </c>
      <c r="D124" s="186" t="s">
        <v>72</v>
      </c>
      <c r="E124" s="186" t="s">
        <v>231</v>
      </c>
      <c r="F124" s="186">
        <v>2</v>
      </c>
      <c r="G124" s="186">
        <v>3</v>
      </c>
      <c r="H124" s="187">
        <v>602.20000000000005</v>
      </c>
      <c r="I124" s="196">
        <v>533.70000000000005</v>
      </c>
      <c r="J124" s="187">
        <v>211.4</v>
      </c>
      <c r="K124" s="188">
        <v>25</v>
      </c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</row>
    <row r="125" spans="1:25" s="167" customFormat="1" ht="16.899999999999999" customHeight="1" x14ac:dyDescent="0.25">
      <c r="A125" s="183">
        <v>94</v>
      </c>
      <c r="B125" s="177" t="s">
        <v>407</v>
      </c>
      <c r="C125" s="195" t="s">
        <v>408</v>
      </c>
      <c r="D125" s="186" t="s">
        <v>72</v>
      </c>
      <c r="E125" s="186" t="s">
        <v>231</v>
      </c>
      <c r="F125" s="186">
        <v>2</v>
      </c>
      <c r="G125" s="186">
        <v>3</v>
      </c>
      <c r="H125" s="187">
        <v>583.70000000000005</v>
      </c>
      <c r="I125" s="196">
        <v>514</v>
      </c>
      <c r="J125" s="187">
        <v>187.9</v>
      </c>
      <c r="K125" s="188">
        <v>27</v>
      </c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</row>
    <row r="126" spans="1:25" s="198" customFormat="1" ht="39.75" customHeight="1" x14ac:dyDescent="0.2">
      <c r="A126" s="271" t="s">
        <v>110</v>
      </c>
      <c r="B126" s="271"/>
      <c r="C126" s="271"/>
      <c r="D126" s="271"/>
      <c r="E126" s="271"/>
      <c r="F126" s="271"/>
      <c r="G126" s="271"/>
      <c r="H126" s="271"/>
      <c r="I126" s="271"/>
      <c r="J126" s="271"/>
      <c r="K126" s="271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</row>
    <row r="127" spans="1:25" s="198" customFormat="1" ht="15.75" customHeight="1" x14ac:dyDescent="0.2">
      <c r="A127" s="268" t="s">
        <v>28</v>
      </c>
      <c r="B127" s="268"/>
      <c r="C127" s="157" t="s">
        <v>29</v>
      </c>
      <c r="D127" s="157" t="s">
        <v>29</v>
      </c>
      <c r="E127" s="157" t="s">
        <v>29</v>
      </c>
      <c r="F127" s="157" t="s">
        <v>29</v>
      </c>
      <c r="G127" s="157" t="s">
        <v>29</v>
      </c>
      <c r="H127" s="158">
        <f t="shared" ref="H127:J127" si="22">H128+H132+H135+H145+H149+H152+H155+H160+H163+H166+H183+H188+H190+H192+H194+H196+H209+H211+H219+H230</f>
        <v>346333.51</v>
      </c>
      <c r="I127" s="158">
        <f t="shared" si="22"/>
        <v>295020.97000000003</v>
      </c>
      <c r="J127" s="158">
        <f t="shared" si="22"/>
        <v>264223.42</v>
      </c>
      <c r="K127" s="159">
        <f>K128+K132+K135+K145+K149+K152+K155+K160+K163+K166+K183+K188+K190+K192+K194+K196+K209+K211+K219+K230</f>
        <v>13832</v>
      </c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</row>
    <row r="128" spans="1:25" s="198" customFormat="1" ht="28.5" customHeight="1" x14ac:dyDescent="0.2">
      <c r="A128" s="268" t="s">
        <v>13</v>
      </c>
      <c r="B128" s="268"/>
      <c r="C128" s="157" t="s">
        <v>29</v>
      </c>
      <c r="D128" s="157" t="s">
        <v>29</v>
      </c>
      <c r="E128" s="157" t="s">
        <v>29</v>
      </c>
      <c r="F128" s="157" t="s">
        <v>29</v>
      </c>
      <c r="G128" s="157" t="s">
        <v>29</v>
      </c>
      <c r="H128" s="158">
        <f t="shared" ref="H128:K128" si="23">SUM(H129:H131)</f>
        <v>15787.000000000002</v>
      </c>
      <c r="I128" s="158">
        <f t="shared" si="23"/>
        <v>12683.6</v>
      </c>
      <c r="J128" s="158">
        <f t="shared" si="23"/>
        <v>9869.2000000000007</v>
      </c>
      <c r="K128" s="159">
        <f t="shared" si="23"/>
        <v>499</v>
      </c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</row>
    <row r="129" spans="1:25" s="198" customFormat="1" ht="15.75" x14ac:dyDescent="0.2">
      <c r="A129" s="199">
        <v>1</v>
      </c>
      <c r="B129" s="200" t="s">
        <v>111</v>
      </c>
      <c r="C129" s="162">
        <v>1985</v>
      </c>
      <c r="D129" s="162" t="s">
        <v>103</v>
      </c>
      <c r="E129" s="162" t="s">
        <v>59</v>
      </c>
      <c r="F129" s="162">
        <v>9</v>
      </c>
      <c r="G129" s="162">
        <v>3</v>
      </c>
      <c r="H129" s="164">
        <v>8559.6</v>
      </c>
      <c r="I129" s="164">
        <v>6340.1</v>
      </c>
      <c r="J129" s="164">
        <v>5195.3</v>
      </c>
      <c r="K129" s="165">
        <v>233</v>
      </c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</row>
    <row r="130" spans="1:25" s="198" customFormat="1" ht="15.75" x14ac:dyDescent="0.2">
      <c r="A130" s="199">
        <v>2</v>
      </c>
      <c r="B130" s="200" t="s">
        <v>108</v>
      </c>
      <c r="C130" s="162">
        <v>1995</v>
      </c>
      <c r="D130" s="162" t="s">
        <v>103</v>
      </c>
      <c r="E130" s="162" t="s">
        <v>59</v>
      </c>
      <c r="F130" s="162">
        <v>5</v>
      </c>
      <c r="G130" s="162">
        <v>4</v>
      </c>
      <c r="H130" s="164">
        <v>2661.3</v>
      </c>
      <c r="I130" s="164">
        <v>2338</v>
      </c>
      <c r="J130" s="164">
        <v>1878.6</v>
      </c>
      <c r="K130" s="165">
        <v>100</v>
      </c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</row>
    <row r="131" spans="1:25" s="198" customFormat="1" ht="15.75" x14ac:dyDescent="0.2">
      <c r="A131" s="199">
        <v>3</v>
      </c>
      <c r="B131" s="200" t="s">
        <v>112</v>
      </c>
      <c r="C131" s="162">
        <v>1995</v>
      </c>
      <c r="D131" s="162" t="s">
        <v>103</v>
      </c>
      <c r="E131" s="162" t="s">
        <v>84</v>
      </c>
      <c r="F131" s="162">
        <v>9</v>
      </c>
      <c r="G131" s="162">
        <v>2</v>
      </c>
      <c r="H131" s="164">
        <v>4566.1000000000004</v>
      </c>
      <c r="I131" s="164">
        <v>4005.5</v>
      </c>
      <c r="J131" s="164">
        <v>2795.3</v>
      </c>
      <c r="K131" s="165">
        <v>166</v>
      </c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</row>
    <row r="132" spans="1:25" s="198" customFormat="1" ht="36.75" customHeight="1" x14ac:dyDescent="0.2">
      <c r="A132" s="279" t="s">
        <v>30</v>
      </c>
      <c r="B132" s="280"/>
      <c r="C132" s="157" t="s">
        <v>29</v>
      </c>
      <c r="D132" s="157" t="s">
        <v>29</v>
      </c>
      <c r="E132" s="157" t="s">
        <v>29</v>
      </c>
      <c r="F132" s="157" t="s">
        <v>29</v>
      </c>
      <c r="G132" s="157" t="s">
        <v>29</v>
      </c>
      <c r="H132" s="158">
        <f>SUM(H133:H134)</f>
        <v>1656.1999999999998</v>
      </c>
      <c r="I132" s="158">
        <f t="shared" ref="I132:K132" si="24">SUM(I133:I134)</f>
        <v>1498</v>
      </c>
      <c r="J132" s="158">
        <f t="shared" si="24"/>
        <v>1290</v>
      </c>
      <c r="K132" s="159">
        <f t="shared" si="24"/>
        <v>65</v>
      </c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</row>
    <row r="133" spans="1:25" s="198" customFormat="1" ht="15.75" x14ac:dyDescent="0.2">
      <c r="A133" s="162">
        <v>4</v>
      </c>
      <c r="B133" s="170" t="s">
        <v>259</v>
      </c>
      <c r="C133" s="162">
        <v>1980</v>
      </c>
      <c r="D133" s="162"/>
      <c r="E133" s="174" t="s">
        <v>260</v>
      </c>
      <c r="F133" s="162">
        <v>2</v>
      </c>
      <c r="G133" s="162">
        <v>2</v>
      </c>
      <c r="H133" s="164">
        <v>828.4</v>
      </c>
      <c r="I133" s="164">
        <v>760.9</v>
      </c>
      <c r="J133" s="164">
        <v>552.9</v>
      </c>
      <c r="K133" s="165">
        <v>39</v>
      </c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</row>
    <row r="134" spans="1:25" s="198" customFormat="1" ht="15.75" x14ac:dyDescent="0.2">
      <c r="A134" s="162">
        <v>5</v>
      </c>
      <c r="B134" s="170" t="s">
        <v>261</v>
      </c>
      <c r="C134" s="162">
        <v>1978</v>
      </c>
      <c r="D134" s="162"/>
      <c r="E134" s="174" t="s">
        <v>210</v>
      </c>
      <c r="F134" s="162">
        <v>2</v>
      </c>
      <c r="G134" s="162">
        <v>3</v>
      </c>
      <c r="H134" s="164">
        <v>827.8</v>
      </c>
      <c r="I134" s="164">
        <v>737.1</v>
      </c>
      <c r="J134" s="164">
        <v>737.1</v>
      </c>
      <c r="K134" s="165">
        <v>26</v>
      </c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</row>
    <row r="135" spans="1:25" s="198" customFormat="1" ht="33" customHeight="1" x14ac:dyDescent="0.2">
      <c r="A135" s="268" t="s">
        <v>31</v>
      </c>
      <c r="B135" s="268"/>
      <c r="C135" s="157" t="s">
        <v>29</v>
      </c>
      <c r="D135" s="157" t="s">
        <v>29</v>
      </c>
      <c r="E135" s="157" t="s">
        <v>29</v>
      </c>
      <c r="F135" s="157" t="s">
        <v>29</v>
      </c>
      <c r="G135" s="157" t="s">
        <v>29</v>
      </c>
      <c r="H135" s="158">
        <f>SUM(H136:H144)</f>
        <v>25565.53</v>
      </c>
      <c r="I135" s="158">
        <f t="shared" ref="I135:K135" si="25">SUM(I136:I144)</f>
        <v>21275.809999999998</v>
      </c>
      <c r="J135" s="158">
        <f t="shared" si="25"/>
        <v>21275.809999999998</v>
      </c>
      <c r="K135" s="159">
        <f t="shared" si="25"/>
        <v>843</v>
      </c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</row>
    <row r="136" spans="1:25" s="198" customFormat="1" ht="18" customHeight="1" x14ac:dyDescent="0.2">
      <c r="A136" s="201">
        <v>6</v>
      </c>
      <c r="B136" s="202" t="s">
        <v>143</v>
      </c>
      <c r="C136" s="203">
        <v>1974</v>
      </c>
      <c r="D136" s="201" t="s">
        <v>140</v>
      </c>
      <c r="E136" s="174" t="s">
        <v>141</v>
      </c>
      <c r="F136" s="201">
        <v>5</v>
      </c>
      <c r="G136" s="201">
        <v>6</v>
      </c>
      <c r="H136" s="204">
        <v>5040.7299999999996</v>
      </c>
      <c r="I136" s="205">
        <v>4432.21</v>
      </c>
      <c r="J136" s="205">
        <v>4432.21</v>
      </c>
      <c r="K136" s="206">
        <v>179</v>
      </c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</row>
    <row r="137" spans="1:25" s="198" customFormat="1" ht="15.75" x14ac:dyDescent="0.2">
      <c r="A137" s="201">
        <v>7</v>
      </c>
      <c r="B137" s="202" t="s">
        <v>144</v>
      </c>
      <c r="C137" s="203">
        <v>1958</v>
      </c>
      <c r="D137" s="201" t="s">
        <v>140</v>
      </c>
      <c r="E137" s="174" t="s">
        <v>142</v>
      </c>
      <c r="F137" s="201">
        <v>2</v>
      </c>
      <c r="G137" s="201">
        <v>2</v>
      </c>
      <c r="H137" s="204">
        <v>685</v>
      </c>
      <c r="I137" s="205">
        <v>632.20000000000005</v>
      </c>
      <c r="J137" s="205">
        <v>632.20000000000005</v>
      </c>
      <c r="K137" s="206">
        <v>31</v>
      </c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</row>
    <row r="138" spans="1:25" s="198" customFormat="1" ht="15.75" x14ac:dyDescent="0.2">
      <c r="A138" s="201">
        <v>8</v>
      </c>
      <c r="B138" s="202" t="s">
        <v>145</v>
      </c>
      <c r="C138" s="203">
        <v>1988</v>
      </c>
      <c r="D138" s="201" t="s">
        <v>140</v>
      </c>
      <c r="E138" s="174" t="s">
        <v>63</v>
      </c>
      <c r="F138" s="201">
        <v>5</v>
      </c>
      <c r="G138" s="201">
        <v>6</v>
      </c>
      <c r="H138" s="204">
        <v>5105.8</v>
      </c>
      <c r="I138" s="205">
        <v>4224.6000000000004</v>
      </c>
      <c r="J138" s="205">
        <v>4224.6000000000004</v>
      </c>
      <c r="K138" s="206">
        <v>187</v>
      </c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</row>
    <row r="139" spans="1:25" s="198" customFormat="1" ht="19.149999999999999" customHeight="1" x14ac:dyDescent="0.2">
      <c r="A139" s="201">
        <v>9</v>
      </c>
      <c r="B139" s="202" t="s">
        <v>146</v>
      </c>
      <c r="C139" s="203">
        <v>1952</v>
      </c>
      <c r="D139" s="201" t="s">
        <v>140</v>
      </c>
      <c r="E139" s="174" t="s">
        <v>142</v>
      </c>
      <c r="F139" s="201">
        <v>2</v>
      </c>
      <c r="G139" s="201">
        <v>2</v>
      </c>
      <c r="H139" s="204">
        <v>479.4</v>
      </c>
      <c r="I139" s="205">
        <v>421.9</v>
      </c>
      <c r="J139" s="205">
        <v>421.9</v>
      </c>
      <c r="K139" s="206">
        <v>15</v>
      </c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</row>
    <row r="140" spans="1:25" s="198" customFormat="1" ht="17.45" customHeight="1" x14ac:dyDescent="0.2">
      <c r="A140" s="201">
        <v>10</v>
      </c>
      <c r="B140" s="202" t="s">
        <v>147</v>
      </c>
      <c r="C140" s="203">
        <v>1948</v>
      </c>
      <c r="D140" s="201" t="s">
        <v>140</v>
      </c>
      <c r="E140" s="174" t="s">
        <v>142</v>
      </c>
      <c r="F140" s="201">
        <v>2</v>
      </c>
      <c r="G140" s="201">
        <v>2</v>
      </c>
      <c r="H140" s="204">
        <v>469.7</v>
      </c>
      <c r="I140" s="205">
        <v>411.6</v>
      </c>
      <c r="J140" s="205">
        <v>411.6</v>
      </c>
      <c r="K140" s="206">
        <v>19</v>
      </c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</row>
    <row r="141" spans="1:25" s="198" customFormat="1" ht="15.75" x14ac:dyDescent="0.2">
      <c r="A141" s="201">
        <v>11</v>
      </c>
      <c r="B141" s="202" t="s">
        <v>148</v>
      </c>
      <c r="C141" s="203">
        <v>1985</v>
      </c>
      <c r="D141" s="201" t="s">
        <v>140</v>
      </c>
      <c r="E141" s="174" t="s">
        <v>141</v>
      </c>
      <c r="F141" s="201">
        <v>2</v>
      </c>
      <c r="G141" s="201">
        <v>3</v>
      </c>
      <c r="H141" s="204">
        <v>1154.5</v>
      </c>
      <c r="I141" s="205">
        <v>965.5</v>
      </c>
      <c r="J141" s="205">
        <v>965.5</v>
      </c>
      <c r="K141" s="206">
        <v>14</v>
      </c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</row>
    <row r="142" spans="1:25" s="198" customFormat="1" ht="15.75" x14ac:dyDescent="0.2">
      <c r="A142" s="201">
        <v>12</v>
      </c>
      <c r="B142" s="202" t="s">
        <v>134</v>
      </c>
      <c r="C142" s="203">
        <v>1975</v>
      </c>
      <c r="D142" s="201" t="s">
        <v>140</v>
      </c>
      <c r="E142" s="174" t="s">
        <v>63</v>
      </c>
      <c r="F142" s="201">
        <v>5</v>
      </c>
      <c r="G142" s="201">
        <v>6</v>
      </c>
      <c r="H142" s="204">
        <v>4548.3999999999996</v>
      </c>
      <c r="I142" s="205">
        <v>3930.4</v>
      </c>
      <c r="J142" s="205">
        <v>3930.4</v>
      </c>
      <c r="K142" s="206">
        <v>151</v>
      </c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</row>
    <row r="143" spans="1:25" s="198" customFormat="1" ht="15.75" x14ac:dyDescent="0.2">
      <c r="A143" s="201">
        <v>13</v>
      </c>
      <c r="B143" s="202" t="s">
        <v>136</v>
      </c>
      <c r="C143" s="203">
        <v>1959</v>
      </c>
      <c r="D143" s="201" t="s">
        <v>140</v>
      </c>
      <c r="E143" s="174" t="s">
        <v>141</v>
      </c>
      <c r="F143" s="201">
        <v>3</v>
      </c>
      <c r="G143" s="201">
        <v>3</v>
      </c>
      <c r="H143" s="204">
        <v>2592.6999999999998</v>
      </c>
      <c r="I143" s="205">
        <v>1743.8</v>
      </c>
      <c r="J143" s="207">
        <v>1743.8</v>
      </c>
      <c r="K143" s="165">
        <v>58</v>
      </c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</row>
    <row r="144" spans="1:25" s="198" customFormat="1" ht="15.75" x14ac:dyDescent="0.2">
      <c r="A144" s="201">
        <v>14</v>
      </c>
      <c r="B144" s="202" t="s">
        <v>435</v>
      </c>
      <c r="C144" s="203">
        <v>1982</v>
      </c>
      <c r="D144" s="201" t="s">
        <v>140</v>
      </c>
      <c r="E144" s="174" t="s">
        <v>141</v>
      </c>
      <c r="F144" s="201">
        <v>5</v>
      </c>
      <c r="G144" s="201">
        <v>7</v>
      </c>
      <c r="H144" s="204">
        <v>5489.3</v>
      </c>
      <c r="I144" s="205">
        <v>4513.6000000000004</v>
      </c>
      <c r="J144" s="207">
        <v>4513.6000000000004</v>
      </c>
      <c r="K144" s="165">
        <v>189</v>
      </c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</row>
    <row r="145" spans="1:25" s="198" customFormat="1" ht="29.25" customHeight="1" x14ac:dyDescent="0.2">
      <c r="A145" s="268" t="s">
        <v>32</v>
      </c>
      <c r="B145" s="268"/>
      <c r="C145" s="157" t="s">
        <v>29</v>
      </c>
      <c r="D145" s="157" t="s">
        <v>29</v>
      </c>
      <c r="E145" s="157" t="s">
        <v>29</v>
      </c>
      <c r="F145" s="157" t="s">
        <v>29</v>
      </c>
      <c r="G145" s="157" t="s">
        <v>29</v>
      </c>
      <c r="H145" s="158">
        <f>SUM(H146:H148)</f>
        <v>20232.14</v>
      </c>
      <c r="I145" s="158">
        <f t="shared" ref="I145:K145" si="26">SUM(I146:I148)</f>
        <v>12671.8</v>
      </c>
      <c r="J145" s="158">
        <f t="shared" si="26"/>
        <v>11621.11</v>
      </c>
      <c r="K145" s="159">
        <f t="shared" si="26"/>
        <v>574</v>
      </c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</row>
    <row r="146" spans="1:25" s="198" customFormat="1" ht="15.75" x14ac:dyDescent="0.2">
      <c r="A146" s="208">
        <v>15</v>
      </c>
      <c r="B146" s="209" t="s">
        <v>282</v>
      </c>
      <c r="C146" s="208">
        <v>1989</v>
      </c>
      <c r="D146" s="201" t="s">
        <v>72</v>
      </c>
      <c r="E146" s="174" t="s">
        <v>63</v>
      </c>
      <c r="F146" s="182">
        <v>5</v>
      </c>
      <c r="G146" s="182">
        <v>6</v>
      </c>
      <c r="H146" s="181">
        <v>11169.34</v>
      </c>
      <c r="I146" s="210">
        <v>6932.5</v>
      </c>
      <c r="J146" s="181">
        <v>6595.4</v>
      </c>
      <c r="K146" s="211">
        <v>291</v>
      </c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</row>
    <row r="147" spans="1:25" s="198" customFormat="1" ht="18" customHeight="1" x14ac:dyDescent="0.2">
      <c r="A147" s="208">
        <v>16</v>
      </c>
      <c r="B147" s="209" t="s">
        <v>283</v>
      </c>
      <c r="C147" s="208">
        <v>1973</v>
      </c>
      <c r="D147" s="201" t="s">
        <v>72</v>
      </c>
      <c r="E147" s="174" t="s">
        <v>152</v>
      </c>
      <c r="F147" s="182">
        <v>5</v>
      </c>
      <c r="G147" s="182">
        <v>2</v>
      </c>
      <c r="H147" s="181">
        <v>4761.3</v>
      </c>
      <c r="I147" s="210">
        <v>2096.6</v>
      </c>
      <c r="J147" s="181">
        <v>1575.6</v>
      </c>
      <c r="K147" s="211">
        <v>127</v>
      </c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</row>
    <row r="148" spans="1:25" s="198" customFormat="1" ht="15.75" x14ac:dyDescent="0.2">
      <c r="A148" s="208">
        <v>17</v>
      </c>
      <c r="B148" s="177" t="s">
        <v>284</v>
      </c>
      <c r="C148" s="208">
        <v>1988</v>
      </c>
      <c r="D148" s="201" t="s">
        <v>72</v>
      </c>
      <c r="E148" s="208" t="s">
        <v>152</v>
      </c>
      <c r="F148" s="182">
        <v>9</v>
      </c>
      <c r="G148" s="182">
        <v>2</v>
      </c>
      <c r="H148" s="181">
        <v>4301.5</v>
      </c>
      <c r="I148" s="210">
        <v>3642.7</v>
      </c>
      <c r="J148" s="181">
        <v>3450.11</v>
      </c>
      <c r="K148" s="211">
        <v>156</v>
      </c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</row>
    <row r="149" spans="1:25" s="198" customFormat="1" ht="33.75" customHeight="1" x14ac:dyDescent="0.2">
      <c r="A149" s="281" t="s">
        <v>33</v>
      </c>
      <c r="B149" s="282"/>
      <c r="C149" s="157" t="s">
        <v>29</v>
      </c>
      <c r="D149" s="157" t="s">
        <v>29</v>
      </c>
      <c r="E149" s="157" t="s">
        <v>29</v>
      </c>
      <c r="F149" s="157" t="s">
        <v>29</v>
      </c>
      <c r="G149" s="157" t="s">
        <v>29</v>
      </c>
      <c r="H149" s="158">
        <f t="shared" ref="H149:K149" si="27">SUM(H150:H151)</f>
        <v>1503.5</v>
      </c>
      <c r="I149" s="158">
        <f t="shared" si="27"/>
        <v>1471.4</v>
      </c>
      <c r="J149" s="158">
        <f t="shared" si="27"/>
        <v>1226.4000000000001</v>
      </c>
      <c r="K149" s="159">
        <f t="shared" si="27"/>
        <v>67</v>
      </c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</row>
    <row r="150" spans="1:25" s="198" customFormat="1" ht="15.75" x14ac:dyDescent="0.25">
      <c r="A150" s="162">
        <v>18</v>
      </c>
      <c r="B150" s="212" t="s">
        <v>240</v>
      </c>
      <c r="C150" s="213">
        <v>1986</v>
      </c>
      <c r="D150" s="186"/>
      <c r="E150" s="174" t="s">
        <v>59</v>
      </c>
      <c r="F150" s="186">
        <v>2</v>
      </c>
      <c r="G150" s="186">
        <v>1</v>
      </c>
      <c r="H150" s="214">
        <v>570.79999999999995</v>
      </c>
      <c r="I150" s="214">
        <v>538.70000000000005</v>
      </c>
      <c r="J150" s="210">
        <v>341</v>
      </c>
      <c r="K150" s="215">
        <v>27</v>
      </c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</row>
    <row r="151" spans="1:25" s="198" customFormat="1" ht="15.75" x14ac:dyDescent="0.25">
      <c r="A151" s="162">
        <v>19</v>
      </c>
      <c r="B151" s="216" t="s">
        <v>241</v>
      </c>
      <c r="C151" s="213">
        <v>1989</v>
      </c>
      <c r="D151" s="186" t="s">
        <v>72</v>
      </c>
      <c r="E151" s="162" t="s">
        <v>84</v>
      </c>
      <c r="F151" s="186">
        <v>2</v>
      </c>
      <c r="G151" s="186">
        <v>3</v>
      </c>
      <c r="H151" s="214">
        <v>932.7</v>
      </c>
      <c r="I151" s="214">
        <v>932.7</v>
      </c>
      <c r="J151" s="210">
        <v>885.4</v>
      </c>
      <c r="K151" s="215">
        <v>40</v>
      </c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</row>
    <row r="152" spans="1:25" s="198" customFormat="1" ht="35.25" customHeight="1" x14ac:dyDescent="0.2">
      <c r="A152" s="268" t="s">
        <v>58</v>
      </c>
      <c r="B152" s="268"/>
      <c r="C152" s="157" t="s">
        <v>29</v>
      </c>
      <c r="D152" s="157" t="s">
        <v>29</v>
      </c>
      <c r="E152" s="157" t="s">
        <v>29</v>
      </c>
      <c r="F152" s="157" t="s">
        <v>29</v>
      </c>
      <c r="G152" s="157" t="s">
        <v>29</v>
      </c>
      <c r="H152" s="158">
        <f>SUM(H153:H154)</f>
        <v>1662.8</v>
      </c>
      <c r="I152" s="158">
        <f t="shared" ref="I152:K152" si="28">SUM(I153:I154)</f>
        <v>1500.6</v>
      </c>
      <c r="J152" s="158">
        <f t="shared" si="28"/>
        <v>1500.6</v>
      </c>
      <c r="K152" s="159">
        <f t="shared" si="28"/>
        <v>66</v>
      </c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</row>
    <row r="153" spans="1:25" s="198" customFormat="1" ht="15.75" x14ac:dyDescent="0.2">
      <c r="A153" s="162">
        <v>20</v>
      </c>
      <c r="B153" s="163" t="s">
        <v>223</v>
      </c>
      <c r="C153" s="162">
        <v>1987</v>
      </c>
      <c r="D153" s="162" t="s">
        <v>140</v>
      </c>
      <c r="E153" s="162" t="s">
        <v>210</v>
      </c>
      <c r="F153" s="162">
        <v>2</v>
      </c>
      <c r="G153" s="162">
        <v>3</v>
      </c>
      <c r="H153" s="164">
        <v>838.9</v>
      </c>
      <c r="I153" s="164">
        <v>741.3</v>
      </c>
      <c r="J153" s="164">
        <v>741.3</v>
      </c>
      <c r="K153" s="165">
        <v>34</v>
      </c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</row>
    <row r="154" spans="1:25" s="198" customFormat="1" ht="15.75" x14ac:dyDescent="0.2">
      <c r="A154" s="162">
        <v>21</v>
      </c>
      <c r="B154" s="163" t="s">
        <v>224</v>
      </c>
      <c r="C154" s="162">
        <v>1981</v>
      </c>
      <c r="D154" s="162" t="s">
        <v>140</v>
      </c>
      <c r="E154" s="162" t="s">
        <v>59</v>
      </c>
      <c r="F154" s="162">
        <v>2</v>
      </c>
      <c r="G154" s="162">
        <v>2</v>
      </c>
      <c r="H154" s="164">
        <v>823.9</v>
      </c>
      <c r="I154" s="164">
        <v>759.3</v>
      </c>
      <c r="J154" s="164">
        <v>759.3</v>
      </c>
      <c r="K154" s="165">
        <v>32</v>
      </c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</row>
    <row r="155" spans="1:25" s="198" customFormat="1" ht="31.15" customHeight="1" x14ac:dyDescent="0.2">
      <c r="A155" s="268" t="s">
        <v>34</v>
      </c>
      <c r="B155" s="268"/>
      <c r="C155" s="157" t="s">
        <v>29</v>
      </c>
      <c r="D155" s="157" t="s">
        <v>29</v>
      </c>
      <c r="E155" s="157" t="s">
        <v>29</v>
      </c>
      <c r="F155" s="157" t="s">
        <v>29</v>
      </c>
      <c r="G155" s="157" t="s">
        <v>29</v>
      </c>
      <c r="H155" s="158">
        <f>SUM(H156:H159)</f>
        <v>2592.2000000000003</v>
      </c>
      <c r="I155" s="158">
        <f t="shared" ref="I155:K155" si="29">SUM(I156:I159)</f>
        <v>2472.1</v>
      </c>
      <c r="J155" s="158">
        <f t="shared" si="29"/>
        <v>366.1</v>
      </c>
      <c r="K155" s="159">
        <f t="shared" si="29"/>
        <v>99</v>
      </c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</row>
    <row r="156" spans="1:25" s="198" customFormat="1" ht="15.75" x14ac:dyDescent="0.25">
      <c r="A156" s="174">
        <v>22</v>
      </c>
      <c r="B156" s="217" t="s">
        <v>249</v>
      </c>
      <c r="C156" s="218">
        <v>1974</v>
      </c>
      <c r="D156" s="185" t="s">
        <v>72</v>
      </c>
      <c r="E156" s="162" t="s">
        <v>59</v>
      </c>
      <c r="F156" s="218">
        <v>2</v>
      </c>
      <c r="G156" s="218">
        <v>2</v>
      </c>
      <c r="H156" s="164">
        <v>785.2</v>
      </c>
      <c r="I156" s="219">
        <v>729.3</v>
      </c>
      <c r="J156" s="219">
        <v>0</v>
      </c>
      <c r="K156" s="206">
        <v>36</v>
      </c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</row>
    <row r="157" spans="1:25" s="198" customFormat="1" ht="15.75" x14ac:dyDescent="0.25">
      <c r="A157" s="174">
        <v>23</v>
      </c>
      <c r="B157" s="217" t="s">
        <v>250</v>
      </c>
      <c r="C157" s="218">
        <v>1976</v>
      </c>
      <c r="D157" s="185" t="s">
        <v>72</v>
      </c>
      <c r="E157" s="162" t="s">
        <v>210</v>
      </c>
      <c r="F157" s="218">
        <v>2</v>
      </c>
      <c r="G157" s="218">
        <v>3</v>
      </c>
      <c r="H157" s="164">
        <v>580.6</v>
      </c>
      <c r="I157" s="219">
        <v>516.4</v>
      </c>
      <c r="J157" s="219">
        <v>299.8</v>
      </c>
      <c r="K157" s="206">
        <v>23</v>
      </c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</row>
    <row r="158" spans="1:25" s="198" customFormat="1" ht="15.75" x14ac:dyDescent="0.25">
      <c r="A158" s="174">
        <v>24</v>
      </c>
      <c r="B158" s="220" t="s">
        <v>251</v>
      </c>
      <c r="C158" s="185">
        <v>1982</v>
      </c>
      <c r="D158" s="185" t="s">
        <v>72</v>
      </c>
      <c r="E158" s="162" t="s">
        <v>210</v>
      </c>
      <c r="F158" s="218">
        <v>2</v>
      </c>
      <c r="G158" s="218">
        <v>3</v>
      </c>
      <c r="H158" s="164">
        <v>787.8</v>
      </c>
      <c r="I158" s="219">
        <v>787.8</v>
      </c>
      <c r="J158" s="221">
        <v>66.3</v>
      </c>
      <c r="K158" s="222">
        <v>30</v>
      </c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</row>
    <row r="159" spans="1:25" s="198" customFormat="1" ht="15.75" x14ac:dyDescent="0.25">
      <c r="A159" s="174">
        <v>25</v>
      </c>
      <c r="B159" s="223" t="s">
        <v>252</v>
      </c>
      <c r="C159" s="201">
        <v>1978</v>
      </c>
      <c r="D159" s="185" t="s">
        <v>72</v>
      </c>
      <c r="E159" s="162" t="s">
        <v>210</v>
      </c>
      <c r="F159" s="218">
        <v>2</v>
      </c>
      <c r="G159" s="218">
        <v>2</v>
      </c>
      <c r="H159" s="164">
        <v>438.6</v>
      </c>
      <c r="I159" s="219">
        <v>438.6</v>
      </c>
      <c r="J159" s="224">
        <v>0</v>
      </c>
      <c r="K159" s="225">
        <v>10</v>
      </c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</row>
    <row r="160" spans="1:25" s="198" customFormat="1" ht="34.5" customHeight="1" x14ac:dyDescent="0.2">
      <c r="A160" s="268" t="s">
        <v>35</v>
      </c>
      <c r="B160" s="268"/>
      <c r="C160" s="157" t="s">
        <v>29</v>
      </c>
      <c r="D160" s="157" t="s">
        <v>29</v>
      </c>
      <c r="E160" s="157" t="s">
        <v>29</v>
      </c>
      <c r="F160" s="157" t="s">
        <v>29</v>
      </c>
      <c r="G160" s="157" t="s">
        <v>29</v>
      </c>
      <c r="H160" s="158">
        <f t="shared" ref="H160:K160" si="30">SUM(H161:H162)</f>
        <v>6564.25</v>
      </c>
      <c r="I160" s="158">
        <f t="shared" si="30"/>
        <v>6274.15</v>
      </c>
      <c r="J160" s="158">
        <f t="shared" si="30"/>
        <v>5231.3500000000004</v>
      </c>
      <c r="K160" s="159">
        <f t="shared" si="30"/>
        <v>312</v>
      </c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</row>
    <row r="161" spans="1:25" s="198" customFormat="1" ht="15.75" x14ac:dyDescent="0.25">
      <c r="A161" s="162">
        <v>26</v>
      </c>
      <c r="B161" s="177" t="s">
        <v>266</v>
      </c>
      <c r="C161" s="162">
        <v>1964</v>
      </c>
      <c r="D161" s="185" t="s">
        <v>72</v>
      </c>
      <c r="E161" s="162" t="s">
        <v>260</v>
      </c>
      <c r="F161" s="162">
        <v>5</v>
      </c>
      <c r="G161" s="162">
        <v>3</v>
      </c>
      <c r="H161" s="164">
        <v>3424.05</v>
      </c>
      <c r="I161" s="164">
        <v>3176</v>
      </c>
      <c r="J161" s="181">
        <v>3018.3</v>
      </c>
      <c r="K161" s="226">
        <v>118</v>
      </c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</row>
    <row r="162" spans="1:25" s="198" customFormat="1" ht="15.75" x14ac:dyDescent="0.25">
      <c r="A162" s="162">
        <v>27</v>
      </c>
      <c r="B162" s="177" t="s">
        <v>267</v>
      </c>
      <c r="C162" s="162">
        <v>1974</v>
      </c>
      <c r="D162" s="185" t="s">
        <v>72</v>
      </c>
      <c r="E162" s="174" t="s">
        <v>260</v>
      </c>
      <c r="F162" s="162">
        <v>5</v>
      </c>
      <c r="G162" s="162">
        <v>3</v>
      </c>
      <c r="H162" s="164">
        <v>3140.2</v>
      </c>
      <c r="I162" s="164">
        <v>3098.15</v>
      </c>
      <c r="J162" s="181">
        <v>2213.0500000000002</v>
      </c>
      <c r="K162" s="226">
        <v>194</v>
      </c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</row>
    <row r="163" spans="1:25" s="198" customFormat="1" ht="45" customHeight="1" x14ac:dyDescent="0.2">
      <c r="A163" s="281" t="s">
        <v>85</v>
      </c>
      <c r="B163" s="282"/>
      <c r="C163" s="157" t="s">
        <v>29</v>
      </c>
      <c r="D163" s="157" t="s">
        <v>29</v>
      </c>
      <c r="E163" s="157" t="s">
        <v>29</v>
      </c>
      <c r="F163" s="157" t="s">
        <v>29</v>
      </c>
      <c r="G163" s="157" t="s">
        <v>29</v>
      </c>
      <c r="H163" s="158">
        <f>SUM(H164:H165)</f>
        <v>1444.6</v>
      </c>
      <c r="I163" s="158">
        <f t="shared" ref="I163:K163" si="31">SUM(I164:I165)</f>
        <v>1072.4000000000001</v>
      </c>
      <c r="J163" s="158">
        <f t="shared" si="31"/>
        <v>951.19999999999993</v>
      </c>
      <c r="K163" s="159">
        <f t="shared" si="31"/>
        <v>47</v>
      </c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</row>
    <row r="164" spans="1:25" s="198" customFormat="1" ht="15.75" x14ac:dyDescent="0.25">
      <c r="A164" s="162">
        <v>28</v>
      </c>
      <c r="B164" s="172" t="s">
        <v>236</v>
      </c>
      <c r="C164" s="162">
        <v>1987</v>
      </c>
      <c r="D164" s="162" t="s">
        <v>72</v>
      </c>
      <c r="E164" s="162" t="s">
        <v>59</v>
      </c>
      <c r="F164" s="162">
        <v>2</v>
      </c>
      <c r="G164" s="162">
        <v>2</v>
      </c>
      <c r="H164" s="164">
        <v>934.9</v>
      </c>
      <c r="I164" s="164">
        <v>632.20000000000005</v>
      </c>
      <c r="J164" s="164">
        <v>566.79999999999995</v>
      </c>
      <c r="K164" s="165">
        <v>28</v>
      </c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</row>
    <row r="165" spans="1:25" s="198" customFormat="1" ht="15.75" x14ac:dyDescent="0.25">
      <c r="A165" s="162">
        <v>29</v>
      </c>
      <c r="B165" s="172" t="s">
        <v>237</v>
      </c>
      <c r="C165" s="162">
        <v>1989</v>
      </c>
      <c r="D165" s="162" t="s">
        <v>72</v>
      </c>
      <c r="E165" s="162" t="s">
        <v>231</v>
      </c>
      <c r="F165" s="162">
        <v>2</v>
      </c>
      <c r="G165" s="162">
        <v>2</v>
      </c>
      <c r="H165" s="164">
        <v>509.7</v>
      </c>
      <c r="I165" s="164">
        <v>440.2</v>
      </c>
      <c r="J165" s="164">
        <v>384.4</v>
      </c>
      <c r="K165" s="165">
        <v>19</v>
      </c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</row>
    <row r="166" spans="1:25" s="198" customFormat="1" ht="33.75" customHeight="1" x14ac:dyDescent="0.2">
      <c r="A166" s="268" t="s">
        <v>37</v>
      </c>
      <c r="B166" s="268"/>
      <c r="C166" s="157" t="s">
        <v>29</v>
      </c>
      <c r="D166" s="157" t="s">
        <v>29</v>
      </c>
      <c r="E166" s="157" t="s">
        <v>29</v>
      </c>
      <c r="F166" s="157" t="s">
        <v>29</v>
      </c>
      <c r="G166" s="157" t="s">
        <v>29</v>
      </c>
      <c r="H166" s="158">
        <f t="shared" ref="H166:K166" si="32">SUM(H167:H182)</f>
        <v>81215.3</v>
      </c>
      <c r="I166" s="158">
        <f t="shared" si="32"/>
        <v>77021.100000000006</v>
      </c>
      <c r="J166" s="158">
        <f t="shared" si="32"/>
        <v>69431.699999999983</v>
      </c>
      <c r="K166" s="159">
        <f t="shared" si="32"/>
        <v>4715</v>
      </c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</row>
    <row r="167" spans="1:25" s="198" customFormat="1" ht="15.75" x14ac:dyDescent="0.2">
      <c r="A167" s="162">
        <v>30</v>
      </c>
      <c r="B167" s="163" t="s">
        <v>172</v>
      </c>
      <c r="C167" s="201">
        <v>1993</v>
      </c>
      <c r="D167" s="162" t="s">
        <v>72</v>
      </c>
      <c r="E167" s="162" t="s">
        <v>59</v>
      </c>
      <c r="F167" s="201">
        <v>5</v>
      </c>
      <c r="G167" s="201">
        <v>8</v>
      </c>
      <c r="H167" s="224">
        <v>6738.5</v>
      </c>
      <c r="I167" s="210">
        <v>5933</v>
      </c>
      <c r="J167" s="224">
        <v>4983.1000000000004</v>
      </c>
      <c r="K167" s="225">
        <v>401</v>
      </c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</row>
    <row r="168" spans="1:25" s="198" customFormat="1" ht="15.75" x14ac:dyDescent="0.2">
      <c r="A168" s="162">
        <f>A167+1</f>
        <v>31</v>
      </c>
      <c r="B168" s="227" t="s">
        <v>173</v>
      </c>
      <c r="C168" s="228">
        <v>1968</v>
      </c>
      <c r="D168" s="162" t="s">
        <v>72</v>
      </c>
      <c r="E168" s="162" t="s">
        <v>152</v>
      </c>
      <c r="F168" s="201">
        <v>5</v>
      </c>
      <c r="G168" s="201">
        <v>6</v>
      </c>
      <c r="H168" s="224">
        <v>3962.3</v>
      </c>
      <c r="I168" s="210">
        <v>3962.3</v>
      </c>
      <c r="J168" s="224">
        <v>3493.4</v>
      </c>
      <c r="K168" s="225">
        <v>358</v>
      </c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</row>
    <row r="169" spans="1:25" s="198" customFormat="1" ht="15.75" x14ac:dyDescent="0.2">
      <c r="A169" s="162">
        <f t="shared" ref="A169:A182" si="33">A168+1</f>
        <v>32</v>
      </c>
      <c r="B169" s="227" t="s">
        <v>174</v>
      </c>
      <c r="C169" s="162">
        <v>1969</v>
      </c>
      <c r="D169" s="162" t="s">
        <v>72</v>
      </c>
      <c r="E169" s="174" t="s">
        <v>152</v>
      </c>
      <c r="F169" s="162">
        <v>5</v>
      </c>
      <c r="G169" s="162">
        <v>8</v>
      </c>
      <c r="H169" s="164">
        <v>5270.1</v>
      </c>
      <c r="I169" s="164">
        <v>5270.1</v>
      </c>
      <c r="J169" s="164">
        <v>4794.2</v>
      </c>
      <c r="K169" s="165">
        <v>396</v>
      </c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</row>
    <row r="170" spans="1:25" s="198" customFormat="1" ht="15.75" x14ac:dyDescent="0.2">
      <c r="A170" s="162">
        <f t="shared" si="33"/>
        <v>33</v>
      </c>
      <c r="B170" s="227" t="s">
        <v>175</v>
      </c>
      <c r="C170" s="162">
        <v>1970</v>
      </c>
      <c r="D170" s="162" t="s">
        <v>72</v>
      </c>
      <c r="E170" s="162" t="s">
        <v>152</v>
      </c>
      <c r="F170" s="162">
        <v>5</v>
      </c>
      <c r="G170" s="162">
        <v>8</v>
      </c>
      <c r="H170" s="164">
        <v>5830.8</v>
      </c>
      <c r="I170" s="164">
        <v>5830.8</v>
      </c>
      <c r="J170" s="229">
        <v>5162.3999999999996</v>
      </c>
      <c r="K170" s="230">
        <v>406</v>
      </c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</row>
    <row r="171" spans="1:25" s="198" customFormat="1" ht="18.600000000000001" customHeight="1" x14ac:dyDescent="0.2">
      <c r="A171" s="162">
        <f t="shared" si="33"/>
        <v>34</v>
      </c>
      <c r="B171" s="163" t="s">
        <v>176</v>
      </c>
      <c r="C171" s="162">
        <v>1959</v>
      </c>
      <c r="D171" s="162" t="s">
        <v>72</v>
      </c>
      <c r="E171" s="162" t="s">
        <v>152</v>
      </c>
      <c r="F171" s="162">
        <v>4</v>
      </c>
      <c r="G171" s="162">
        <v>8</v>
      </c>
      <c r="H171" s="164">
        <v>4598.5</v>
      </c>
      <c r="I171" s="164">
        <v>4598.5</v>
      </c>
      <c r="J171" s="229">
        <v>3991.9</v>
      </c>
      <c r="K171" s="230">
        <v>104</v>
      </c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</row>
    <row r="172" spans="1:25" s="198" customFormat="1" ht="15.75" x14ac:dyDescent="0.2">
      <c r="A172" s="162">
        <f t="shared" si="33"/>
        <v>35</v>
      </c>
      <c r="B172" s="163" t="s">
        <v>177</v>
      </c>
      <c r="C172" s="201">
        <v>1962</v>
      </c>
      <c r="D172" s="162" t="s">
        <v>72</v>
      </c>
      <c r="E172" s="174" t="s">
        <v>152</v>
      </c>
      <c r="F172" s="201">
        <v>4</v>
      </c>
      <c r="G172" s="201">
        <v>3</v>
      </c>
      <c r="H172" s="224">
        <v>2171</v>
      </c>
      <c r="I172" s="210">
        <v>2171</v>
      </c>
      <c r="J172" s="224">
        <v>2087.3000000000002</v>
      </c>
      <c r="K172" s="225">
        <v>129</v>
      </c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</row>
    <row r="173" spans="1:25" s="198" customFormat="1" ht="15.75" x14ac:dyDescent="0.2">
      <c r="A173" s="162">
        <f t="shared" si="33"/>
        <v>36</v>
      </c>
      <c r="B173" s="227" t="s">
        <v>178</v>
      </c>
      <c r="C173" s="201">
        <v>1976</v>
      </c>
      <c r="D173" s="162" t="s">
        <v>72</v>
      </c>
      <c r="E173" s="174" t="s">
        <v>59</v>
      </c>
      <c r="F173" s="201">
        <v>5</v>
      </c>
      <c r="G173" s="201">
        <v>8</v>
      </c>
      <c r="H173" s="224">
        <v>6328.6</v>
      </c>
      <c r="I173" s="210">
        <v>5603.7</v>
      </c>
      <c r="J173" s="224">
        <v>5199.6000000000004</v>
      </c>
      <c r="K173" s="225">
        <v>342</v>
      </c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</row>
    <row r="174" spans="1:25" s="198" customFormat="1" ht="15.75" x14ac:dyDescent="0.2">
      <c r="A174" s="162">
        <f t="shared" si="33"/>
        <v>37</v>
      </c>
      <c r="B174" s="163" t="s">
        <v>179</v>
      </c>
      <c r="C174" s="201">
        <v>1982</v>
      </c>
      <c r="D174" s="162" t="s">
        <v>72</v>
      </c>
      <c r="E174" s="162" t="s">
        <v>152</v>
      </c>
      <c r="F174" s="201">
        <v>9</v>
      </c>
      <c r="G174" s="201">
        <v>8</v>
      </c>
      <c r="H174" s="224">
        <v>16725</v>
      </c>
      <c r="I174" s="210">
        <v>16725</v>
      </c>
      <c r="J174" s="224">
        <v>15382.6</v>
      </c>
      <c r="K174" s="225">
        <v>891</v>
      </c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</row>
    <row r="175" spans="1:25" s="198" customFormat="1" ht="15.75" x14ac:dyDescent="0.2">
      <c r="A175" s="162">
        <f t="shared" si="33"/>
        <v>38</v>
      </c>
      <c r="B175" s="163" t="s">
        <v>180</v>
      </c>
      <c r="C175" s="162">
        <v>1981</v>
      </c>
      <c r="D175" s="162" t="s">
        <v>72</v>
      </c>
      <c r="E175" s="174" t="s">
        <v>152</v>
      </c>
      <c r="F175" s="162">
        <v>9</v>
      </c>
      <c r="G175" s="162">
        <v>3</v>
      </c>
      <c r="H175" s="164">
        <v>5743.4</v>
      </c>
      <c r="I175" s="164">
        <v>5743.4</v>
      </c>
      <c r="J175" s="164">
        <v>5505.1</v>
      </c>
      <c r="K175" s="165">
        <v>314</v>
      </c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</row>
    <row r="176" spans="1:25" s="198" customFormat="1" ht="15.75" x14ac:dyDescent="0.2">
      <c r="A176" s="162">
        <f t="shared" si="33"/>
        <v>39</v>
      </c>
      <c r="B176" s="163" t="s">
        <v>181</v>
      </c>
      <c r="C176" s="201">
        <v>1964</v>
      </c>
      <c r="D176" s="162" t="s">
        <v>72</v>
      </c>
      <c r="E176" s="162" t="s">
        <v>152</v>
      </c>
      <c r="F176" s="201">
        <v>5</v>
      </c>
      <c r="G176" s="201">
        <v>3</v>
      </c>
      <c r="H176" s="224">
        <v>2606.9</v>
      </c>
      <c r="I176" s="210">
        <v>2606.9</v>
      </c>
      <c r="J176" s="224">
        <v>2372.9</v>
      </c>
      <c r="K176" s="225">
        <v>172</v>
      </c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</row>
    <row r="177" spans="1:25" s="198" customFormat="1" ht="15.75" x14ac:dyDescent="0.2">
      <c r="A177" s="162">
        <f t="shared" si="33"/>
        <v>40</v>
      </c>
      <c r="B177" s="163" t="s">
        <v>182</v>
      </c>
      <c r="C177" s="201">
        <v>1968</v>
      </c>
      <c r="D177" s="162" t="s">
        <v>72</v>
      </c>
      <c r="E177" s="162" t="s">
        <v>152</v>
      </c>
      <c r="F177" s="201">
        <v>5</v>
      </c>
      <c r="G177" s="201">
        <v>4</v>
      </c>
      <c r="H177" s="224">
        <v>2723.7</v>
      </c>
      <c r="I177" s="210">
        <v>2723.7</v>
      </c>
      <c r="J177" s="224">
        <v>2723.7</v>
      </c>
      <c r="K177" s="225">
        <v>120</v>
      </c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</row>
    <row r="178" spans="1:25" s="198" customFormat="1" ht="15.75" x14ac:dyDescent="0.2">
      <c r="A178" s="162">
        <f t="shared" si="33"/>
        <v>41</v>
      </c>
      <c r="B178" s="163" t="s">
        <v>183</v>
      </c>
      <c r="C178" s="201">
        <v>1962</v>
      </c>
      <c r="D178" s="162" t="s">
        <v>72</v>
      </c>
      <c r="E178" s="174" t="s">
        <v>152</v>
      </c>
      <c r="F178" s="231">
        <v>4</v>
      </c>
      <c r="G178" s="231">
        <v>3</v>
      </c>
      <c r="H178" s="224">
        <v>2041.1</v>
      </c>
      <c r="I178" s="210">
        <v>2041.1</v>
      </c>
      <c r="J178" s="224">
        <v>1761.5</v>
      </c>
      <c r="K178" s="225">
        <v>126</v>
      </c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</row>
    <row r="179" spans="1:25" s="198" customFormat="1" ht="15.75" x14ac:dyDescent="0.2">
      <c r="A179" s="162">
        <f t="shared" si="33"/>
        <v>42</v>
      </c>
      <c r="B179" s="163" t="s">
        <v>184</v>
      </c>
      <c r="C179" s="201">
        <v>1979</v>
      </c>
      <c r="D179" s="162" t="s">
        <v>72</v>
      </c>
      <c r="E179" s="174" t="s">
        <v>152</v>
      </c>
      <c r="F179" s="231">
        <v>5</v>
      </c>
      <c r="G179" s="231">
        <v>1</v>
      </c>
      <c r="H179" s="224">
        <v>1362.3</v>
      </c>
      <c r="I179" s="210">
        <v>1012.1</v>
      </c>
      <c r="J179" s="224">
        <v>821.5</v>
      </c>
      <c r="K179" s="225">
        <v>102</v>
      </c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</row>
    <row r="180" spans="1:25" s="198" customFormat="1" ht="15.75" x14ac:dyDescent="0.2">
      <c r="A180" s="162">
        <f t="shared" si="33"/>
        <v>43</v>
      </c>
      <c r="B180" s="163" t="s">
        <v>185</v>
      </c>
      <c r="C180" s="201">
        <v>1981</v>
      </c>
      <c r="D180" s="162" t="s">
        <v>72</v>
      </c>
      <c r="E180" s="162" t="s">
        <v>152</v>
      </c>
      <c r="F180" s="201">
        <v>5</v>
      </c>
      <c r="G180" s="201">
        <v>6</v>
      </c>
      <c r="H180" s="224">
        <v>4864.5</v>
      </c>
      <c r="I180" s="210">
        <v>4402.5</v>
      </c>
      <c r="J180" s="224">
        <v>4000.6</v>
      </c>
      <c r="K180" s="225">
        <v>341</v>
      </c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Y180" s="197"/>
    </row>
    <row r="181" spans="1:25" s="198" customFormat="1" ht="15.75" x14ac:dyDescent="0.2">
      <c r="A181" s="162">
        <f t="shared" si="33"/>
        <v>44</v>
      </c>
      <c r="B181" s="163" t="s">
        <v>186</v>
      </c>
      <c r="C181" s="201">
        <v>1972</v>
      </c>
      <c r="D181" s="162" t="s">
        <v>72</v>
      </c>
      <c r="E181" s="162" t="s">
        <v>152</v>
      </c>
      <c r="F181" s="201">
        <v>8</v>
      </c>
      <c r="G181" s="201">
        <v>2</v>
      </c>
      <c r="H181" s="224">
        <v>5831.5</v>
      </c>
      <c r="I181" s="210">
        <v>3979.9</v>
      </c>
      <c r="J181" s="224">
        <v>3552</v>
      </c>
      <c r="K181" s="225">
        <v>169</v>
      </c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</row>
    <row r="182" spans="1:25" s="198" customFormat="1" ht="15.75" x14ac:dyDescent="0.2">
      <c r="A182" s="162">
        <f t="shared" si="33"/>
        <v>45</v>
      </c>
      <c r="B182" s="163" t="s">
        <v>187</v>
      </c>
      <c r="C182" s="201">
        <v>1974</v>
      </c>
      <c r="D182" s="162" t="s">
        <v>72</v>
      </c>
      <c r="E182" s="162" t="s">
        <v>152</v>
      </c>
      <c r="F182" s="201">
        <v>5</v>
      </c>
      <c r="G182" s="201">
        <v>6</v>
      </c>
      <c r="H182" s="224">
        <v>4417.1000000000004</v>
      </c>
      <c r="I182" s="210">
        <v>4417.1000000000004</v>
      </c>
      <c r="J182" s="224">
        <v>3599.9</v>
      </c>
      <c r="K182" s="225">
        <v>344</v>
      </c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197"/>
      <c r="W182" s="197"/>
      <c r="X182" s="197"/>
      <c r="Y182" s="197"/>
    </row>
    <row r="183" spans="1:25" s="198" customFormat="1" ht="33.75" customHeight="1" x14ac:dyDescent="0.2">
      <c r="A183" s="268" t="s">
        <v>86</v>
      </c>
      <c r="B183" s="268"/>
      <c r="C183" s="157" t="s">
        <v>29</v>
      </c>
      <c r="D183" s="157" t="s">
        <v>29</v>
      </c>
      <c r="E183" s="157" t="s">
        <v>29</v>
      </c>
      <c r="F183" s="157" t="s">
        <v>29</v>
      </c>
      <c r="G183" s="157" t="s">
        <v>29</v>
      </c>
      <c r="H183" s="158">
        <f>SUM(H184:H187)</f>
        <v>24468.300000000003</v>
      </c>
      <c r="I183" s="158">
        <f t="shared" ref="I183:K183" si="34">SUM(I184:I187)</f>
        <v>16905.599999999999</v>
      </c>
      <c r="J183" s="158">
        <f t="shared" si="34"/>
        <v>16202.000000000002</v>
      </c>
      <c r="K183" s="159">
        <f t="shared" si="34"/>
        <v>683</v>
      </c>
      <c r="L183" s="197"/>
      <c r="M183" s="197"/>
      <c r="N183" s="197"/>
      <c r="O183" s="197"/>
      <c r="P183" s="197"/>
      <c r="Q183" s="197"/>
      <c r="R183" s="197"/>
      <c r="S183" s="197"/>
      <c r="T183" s="197"/>
      <c r="U183" s="197"/>
      <c r="V183" s="197"/>
      <c r="W183" s="197"/>
      <c r="X183" s="197"/>
      <c r="Y183" s="197"/>
    </row>
    <row r="184" spans="1:25" s="198" customFormat="1" ht="18" customHeight="1" x14ac:dyDescent="0.2">
      <c r="A184" s="162">
        <v>46</v>
      </c>
      <c r="B184" s="170" t="s">
        <v>126</v>
      </c>
      <c r="C184" s="162">
        <v>1993</v>
      </c>
      <c r="D184" s="162" t="s">
        <v>72</v>
      </c>
      <c r="E184" s="162" t="s">
        <v>63</v>
      </c>
      <c r="F184" s="162">
        <v>9</v>
      </c>
      <c r="G184" s="162">
        <v>2</v>
      </c>
      <c r="H184" s="164">
        <v>6099.2</v>
      </c>
      <c r="I184" s="164">
        <v>4198.5</v>
      </c>
      <c r="J184" s="164">
        <v>4198.5</v>
      </c>
      <c r="K184" s="165">
        <v>157</v>
      </c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</row>
    <row r="185" spans="1:25" s="198" customFormat="1" ht="18.600000000000001" customHeight="1" x14ac:dyDescent="0.2">
      <c r="A185" s="162">
        <v>47</v>
      </c>
      <c r="B185" s="170" t="s">
        <v>127</v>
      </c>
      <c r="C185" s="162">
        <v>1996</v>
      </c>
      <c r="D185" s="162" t="s">
        <v>72</v>
      </c>
      <c r="E185" s="162" t="s">
        <v>63</v>
      </c>
      <c r="F185" s="162">
        <v>5</v>
      </c>
      <c r="G185" s="162">
        <v>4</v>
      </c>
      <c r="H185" s="164">
        <v>5989</v>
      </c>
      <c r="I185" s="164">
        <v>4186.1000000000004</v>
      </c>
      <c r="J185" s="164">
        <v>3803.8</v>
      </c>
      <c r="K185" s="165">
        <v>174</v>
      </c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</row>
    <row r="186" spans="1:25" s="198" customFormat="1" ht="16.899999999999999" customHeight="1" x14ac:dyDescent="0.2">
      <c r="A186" s="162">
        <v>48</v>
      </c>
      <c r="B186" s="170" t="s">
        <v>128</v>
      </c>
      <c r="C186" s="162">
        <v>1983</v>
      </c>
      <c r="D186" s="162" t="s">
        <v>72</v>
      </c>
      <c r="E186" s="162" t="s">
        <v>63</v>
      </c>
      <c r="F186" s="162">
        <v>5</v>
      </c>
      <c r="G186" s="162">
        <v>6</v>
      </c>
      <c r="H186" s="164">
        <v>6274.1</v>
      </c>
      <c r="I186" s="164">
        <v>4264.5</v>
      </c>
      <c r="J186" s="164">
        <v>4162.1000000000004</v>
      </c>
      <c r="K186" s="165">
        <v>170</v>
      </c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</row>
    <row r="187" spans="1:25" s="198" customFormat="1" ht="15.75" x14ac:dyDescent="0.2">
      <c r="A187" s="162">
        <v>49</v>
      </c>
      <c r="B187" s="170" t="s">
        <v>129</v>
      </c>
      <c r="C187" s="162">
        <v>1983</v>
      </c>
      <c r="D187" s="162" t="s">
        <v>72</v>
      </c>
      <c r="E187" s="162" t="s">
        <v>63</v>
      </c>
      <c r="F187" s="162">
        <v>5</v>
      </c>
      <c r="G187" s="162">
        <v>6</v>
      </c>
      <c r="H187" s="164">
        <v>6106</v>
      </c>
      <c r="I187" s="164">
        <v>4256.5</v>
      </c>
      <c r="J187" s="164">
        <v>4037.6</v>
      </c>
      <c r="K187" s="165">
        <v>182</v>
      </c>
      <c r="L187" s="197"/>
      <c r="M187" s="197"/>
      <c r="N187" s="197"/>
      <c r="O187" s="197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</row>
    <row r="188" spans="1:25" s="198" customFormat="1" ht="35.25" customHeight="1" x14ac:dyDescent="0.2">
      <c r="A188" s="268" t="s">
        <v>60</v>
      </c>
      <c r="B188" s="268"/>
      <c r="C188" s="157" t="s">
        <v>29</v>
      </c>
      <c r="D188" s="157" t="s">
        <v>29</v>
      </c>
      <c r="E188" s="157" t="s">
        <v>29</v>
      </c>
      <c r="F188" s="157" t="s">
        <v>29</v>
      </c>
      <c r="G188" s="157" t="s">
        <v>29</v>
      </c>
      <c r="H188" s="158">
        <f t="shared" ref="H188:K188" si="35">SUM(H189:H189)</f>
        <v>1214.0999999999999</v>
      </c>
      <c r="I188" s="158">
        <f t="shared" si="35"/>
        <v>854.5</v>
      </c>
      <c r="J188" s="158">
        <f t="shared" si="35"/>
        <v>371.9</v>
      </c>
      <c r="K188" s="159">
        <f t="shared" si="35"/>
        <v>79</v>
      </c>
      <c r="L188" s="197"/>
      <c r="M188" s="197"/>
      <c r="N188" s="197"/>
      <c r="O188" s="197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</row>
    <row r="189" spans="1:25" s="198" customFormat="1" ht="16.899999999999999" customHeight="1" x14ac:dyDescent="0.2">
      <c r="A189" s="162">
        <v>50</v>
      </c>
      <c r="B189" s="170" t="s">
        <v>212</v>
      </c>
      <c r="C189" s="162">
        <v>1979</v>
      </c>
      <c r="D189" s="162" t="s">
        <v>72</v>
      </c>
      <c r="E189" s="162" t="s">
        <v>59</v>
      </c>
      <c r="F189" s="162">
        <v>3</v>
      </c>
      <c r="G189" s="162">
        <v>2</v>
      </c>
      <c r="H189" s="164">
        <v>1214.0999999999999</v>
      </c>
      <c r="I189" s="164">
        <v>854.5</v>
      </c>
      <c r="J189" s="164">
        <v>371.9</v>
      </c>
      <c r="K189" s="165">
        <v>79</v>
      </c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</row>
    <row r="190" spans="1:25" s="198" customFormat="1" ht="43.5" customHeight="1" x14ac:dyDescent="0.2">
      <c r="A190" s="268" t="s">
        <v>61</v>
      </c>
      <c r="B190" s="268"/>
      <c r="C190" s="157" t="s">
        <v>29</v>
      </c>
      <c r="D190" s="157" t="s">
        <v>29</v>
      </c>
      <c r="E190" s="157" t="s">
        <v>29</v>
      </c>
      <c r="F190" s="157" t="s">
        <v>29</v>
      </c>
      <c r="G190" s="157" t="s">
        <v>29</v>
      </c>
      <c r="H190" s="158">
        <f>H191</f>
        <v>4400.7</v>
      </c>
      <c r="I190" s="158">
        <f t="shared" ref="I190:K190" si="36">I191</f>
        <v>3699</v>
      </c>
      <c r="J190" s="158">
        <f t="shared" si="36"/>
        <v>3699</v>
      </c>
      <c r="K190" s="159">
        <f t="shared" si="36"/>
        <v>158</v>
      </c>
      <c r="L190" s="197"/>
      <c r="M190" s="197"/>
      <c r="N190" s="197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</row>
    <row r="191" spans="1:25" s="233" customFormat="1" ht="15.75" x14ac:dyDescent="0.25">
      <c r="A191" s="162">
        <v>51</v>
      </c>
      <c r="B191" s="170" t="s">
        <v>217</v>
      </c>
      <c r="C191" s="162">
        <v>1984</v>
      </c>
      <c r="D191" s="162" t="s">
        <v>72</v>
      </c>
      <c r="E191" s="162" t="s">
        <v>63</v>
      </c>
      <c r="F191" s="162">
        <v>5</v>
      </c>
      <c r="G191" s="162">
        <v>6</v>
      </c>
      <c r="H191" s="164">
        <v>4400.7</v>
      </c>
      <c r="I191" s="164">
        <v>3699</v>
      </c>
      <c r="J191" s="164">
        <v>3699</v>
      </c>
      <c r="K191" s="165">
        <v>158</v>
      </c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</row>
    <row r="192" spans="1:25" s="198" customFormat="1" ht="34.5" customHeight="1" x14ac:dyDescent="0.2">
      <c r="A192" s="268" t="s">
        <v>65</v>
      </c>
      <c r="B192" s="268"/>
      <c r="C192" s="157" t="s">
        <v>29</v>
      </c>
      <c r="D192" s="157" t="s">
        <v>29</v>
      </c>
      <c r="E192" s="157" t="s">
        <v>29</v>
      </c>
      <c r="F192" s="157" t="s">
        <v>29</v>
      </c>
      <c r="G192" s="157" t="s">
        <v>29</v>
      </c>
      <c r="H192" s="158">
        <f>SUM(H193:H193)</f>
        <v>406.7</v>
      </c>
      <c r="I192" s="158">
        <f t="shared" ref="I192:K192" si="37">SUM(I193:I193)</f>
        <v>337.9</v>
      </c>
      <c r="J192" s="158">
        <f t="shared" si="37"/>
        <v>251.1</v>
      </c>
      <c r="K192" s="159">
        <f t="shared" si="37"/>
        <v>22</v>
      </c>
      <c r="L192" s="197"/>
      <c r="M192" s="197"/>
      <c r="N192" s="197"/>
      <c r="O192" s="197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</row>
    <row r="193" spans="1:25" s="198" customFormat="1" ht="15.75" x14ac:dyDescent="0.25">
      <c r="A193" s="162">
        <v>52</v>
      </c>
      <c r="B193" s="172" t="s">
        <v>232</v>
      </c>
      <c r="C193" s="162">
        <v>1973</v>
      </c>
      <c r="D193" s="162" t="s">
        <v>72</v>
      </c>
      <c r="E193" s="162" t="s">
        <v>231</v>
      </c>
      <c r="F193" s="162">
        <v>2</v>
      </c>
      <c r="G193" s="162">
        <v>1</v>
      </c>
      <c r="H193" s="164">
        <v>406.7</v>
      </c>
      <c r="I193" s="164">
        <v>337.9</v>
      </c>
      <c r="J193" s="164">
        <v>251.1</v>
      </c>
      <c r="K193" s="165">
        <v>22</v>
      </c>
      <c r="L193" s="197"/>
      <c r="M193" s="197"/>
      <c r="N193" s="197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</row>
    <row r="194" spans="1:25" s="198" customFormat="1" ht="30" customHeight="1" x14ac:dyDescent="0.2">
      <c r="A194" s="268" t="s">
        <v>82</v>
      </c>
      <c r="B194" s="268"/>
      <c r="C194" s="157" t="s">
        <v>29</v>
      </c>
      <c r="D194" s="157" t="s">
        <v>29</v>
      </c>
      <c r="E194" s="157" t="s">
        <v>29</v>
      </c>
      <c r="F194" s="157" t="s">
        <v>29</v>
      </c>
      <c r="G194" s="157" t="s">
        <v>29</v>
      </c>
      <c r="H194" s="158">
        <f>SUM(H195:H195)</f>
        <v>353.6</v>
      </c>
      <c r="I194" s="158">
        <f>SUM(I195:I195)</f>
        <v>353.6</v>
      </c>
      <c r="J194" s="158">
        <f t="shared" ref="J194:K194" si="38">SUM(J195:J195)</f>
        <v>289.39999999999998</v>
      </c>
      <c r="K194" s="159">
        <f t="shared" si="38"/>
        <v>16</v>
      </c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  <c r="W194" s="197"/>
      <c r="X194" s="197"/>
      <c r="Y194" s="197"/>
    </row>
    <row r="195" spans="1:25" s="198" customFormat="1" ht="15.75" x14ac:dyDescent="0.2">
      <c r="A195" s="162">
        <v>53</v>
      </c>
      <c r="B195" s="170" t="s">
        <v>229</v>
      </c>
      <c r="C195" s="162">
        <v>1961</v>
      </c>
      <c r="D195" s="162" t="s">
        <v>72</v>
      </c>
      <c r="E195" s="162" t="s">
        <v>210</v>
      </c>
      <c r="F195" s="162">
        <v>2</v>
      </c>
      <c r="G195" s="162">
        <v>1</v>
      </c>
      <c r="H195" s="164">
        <v>353.6</v>
      </c>
      <c r="I195" s="164">
        <v>353.6</v>
      </c>
      <c r="J195" s="164">
        <v>289.39999999999998</v>
      </c>
      <c r="K195" s="165">
        <v>16</v>
      </c>
      <c r="L195" s="197"/>
      <c r="M195" s="197"/>
      <c r="N195" s="197"/>
      <c r="O195" s="197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</row>
    <row r="196" spans="1:25" s="198" customFormat="1" ht="34.15" customHeight="1" x14ac:dyDescent="0.2">
      <c r="A196" s="268" t="s">
        <v>312</v>
      </c>
      <c r="B196" s="268"/>
      <c r="C196" s="157" t="s">
        <v>29</v>
      </c>
      <c r="D196" s="157" t="s">
        <v>29</v>
      </c>
      <c r="E196" s="157" t="s">
        <v>29</v>
      </c>
      <c r="F196" s="157" t="s">
        <v>29</v>
      </c>
      <c r="G196" s="157" t="s">
        <v>29</v>
      </c>
      <c r="H196" s="158">
        <f>SUM(H197:H208)</f>
        <v>77683.600000000006</v>
      </c>
      <c r="I196" s="158">
        <f t="shared" ref="I196:K196" si="39">SUM(I197:I208)</f>
        <v>64118.200000000012</v>
      </c>
      <c r="J196" s="158">
        <f t="shared" si="39"/>
        <v>60041.8</v>
      </c>
      <c r="K196" s="159">
        <f t="shared" si="39"/>
        <v>2518</v>
      </c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</row>
    <row r="197" spans="1:25" s="198" customFormat="1" ht="15.75" x14ac:dyDescent="0.2">
      <c r="A197" s="162">
        <v>54</v>
      </c>
      <c r="B197" s="170" t="s">
        <v>315</v>
      </c>
      <c r="C197" s="162">
        <v>1986</v>
      </c>
      <c r="D197" s="162" t="s">
        <v>140</v>
      </c>
      <c r="E197" s="162" t="s">
        <v>298</v>
      </c>
      <c r="F197" s="162">
        <v>9</v>
      </c>
      <c r="G197" s="162">
        <v>4</v>
      </c>
      <c r="H197" s="164">
        <v>9810.2999999999993</v>
      </c>
      <c r="I197" s="164">
        <v>7736.9</v>
      </c>
      <c r="J197" s="164">
        <v>7487.1</v>
      </c>
      <c r="K197" s="165">
        <v>326</v>
      </c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</row>
    <row r="198" spans="1:25" s="198" customFormat="1" ht="15.75" x14ac:dyDescent="0.2">
      <c r="A198" s="162">
        <f>A197+1</f>
        <v>55</v>
      </c>
      <c r="B198" s="170" t="s">
        <v>316</v>
      </c>
      <c r="C198" s="162">
        <v>1987</v>
      </c>
      <c r="D198" s="162" t="s">
        <v>140</v>
      </c>
      <c r="E198" s="162" t="s">
        <v>298</v>
      </c>
      <c r="F198" s="162">
        <v>9</v>
      </c>
      <c r="G198" s="162">
        <v>3</v>
      </c>
      <c r="H198" s="164">
        <v>7450.4</v>
      </c>
      <c r="I198" s="164">
        <v>6123.1</v>
      </c>
      <c r="J198" s="164">
        <v>6008.9</v>
      </c>
      <c r="K198" s="165">
        <v>224</v>
      </c>
      <c r="L198" s="197"/>
      <c r="M198" s="197"/>
      <c r="N198" s="197"/>
      <c r="O198" s="197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</row>
    <row r="199" spans="1:25" s="198" customFormat="1" ht="15.75" x14ac:dyDescent="0.2">
      <c r="A199" s="162">
        <f t="shared" ref="A199:A208" si="40">A198+1</f>
        <v>56</v>
      </c>
      <c r="B199" s="170" t="s">
        <v>317</v>
      </c>
      <c r="C199" s="162">
        <v>1990</v>
      </c>
      <c r="D199" s="162" t="s">
        <v>140</v>
      </c>
      <c r="E199" s="162" t="s">
        <v>298</v>
      </c>
      <c r="F199" s="162">
        <v>9</v>
      </c>
      <c r="G199" s="162">
        <v>5</v>
      </c>
      <c r="H199" s="164">
        <v>13112.9</v>
      </c>
      <c r="I199" s="164">
        <v>10958.1</v>
      </c>
      <c r="J199" s="164">
        <v>10820.3</v>
      </c>
      <c r="K199" s="165">
        <v>436</v>
      </c>
      <c r="L199" s="197"/>
      <c r="M199" s="197"/>
      <c r="N199" s="197"/>
      <c r="O199" s="197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</row>
    <row r="200" spans="1:25" s="198" customFormat="1" ht="30.6" customHeight="1" x14ac:dyDescent="0.2">
      <c r="A200" s="162">
        <f t="shared" si="40"/>
        <v>57</v>
      </c>
      <c r="B200" s="170" t="s">
        <v>318</v>
      </c>
      <c r="C200" s="162">
        <v>1987</v>
      </c>
      <c r="D200" s="162" t="s">
        <v>140</v>
      </c>
      <c r="E200" s="162" t="s">
        <v>319</v>
      </c>
      <c r="F200" s="162">
        <v>9</v>
      </c>
      <c r="G200" s="162">
        <v>3</v>
      </c>
      <c r="H200" s="164">
        <v>7479</v>
      </c>
      <c r="I200" s="164">
        <v>6285</v>
      </c>
      <c r="J200" s="164">
        <v>6075.4</v>
      </c>
      <c r="K200" s="165">
        <v>288</v>
      </c>
      <c r="L200" s="197"/>
      <c r="M200" s="197"/>
      <c r="N200" s="197"/>
      <c r="O200" s="197"/>
      <c r="P200" s="197"/>
      <c r="Q200" s="197"/>
      <c r="R200" s="197"/>
      <c r="S200" s="197"/>
      <c r="T200" s="197"/>
      <c r="U200" s="197"/>
      <c r="V200" s="197"/>
      <c r="W200" s="197"/>
      <c r="X200" s="197"/>
      <c r="Y200" s="197"/>
    </row>
    <row r="201" spans="1:25" s="198" customFormat="1" ht="15.75" x14ac:dyDescent="0.2">
      <c r="A201" s="162">
        <f t="shared" si="40"/>
        <v>58</v>
      </c>
      <c r="B201" s="170" t="s">
        <v>320</v>
      </c>
      <c r="C201" s="162">
        <v>1991</v>
      </c>
      <c r="D201" s="162" t="s">
        <v>140</v>
      </c>
      <c r="E201" s="162" t="s">
        <v>298</v>
      </c>
      <c r="F201" s="162">
        <v>9</v>
      </c>
      <c r="G201" s="162">
        <v>3</v>
      </c>
      <c r="H201" s="164">
        <v>7480.3</v>
      </c>
      <c r="I201" s="164">
        <v>6152.4</v>
      </c>
      <c r="J201" s="164">
        <v>5911.7</v>
      </c>
      <c r="K201" s="165">
        <v>248</v>
      </c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</row>
    <row r="202" spans="1:25" s="198" customFormat="1" ht="15.75" x14ac:dyDescent="0.2">
      <c r="A202" s="162">
        <f t="shared" si="40"/>
        <v>59</v>
      </c>
      <c r="B202" s="170" t="s">
        <v>321</v>
      </c>
      <c r="C202" s="162">
        <v>1989</v>
      </c>
      <c r="D202" s="162" t="s">
        <v>140</v>
      </c>
      <c r="E202" s="162" t="s">
        <v>298</v>
      </c>
      <c r="F202" s="162">
        <v>9</v>
      </c>
      <c r="G202" s="162">
        <v>2</v>
      </c>
      <c r="H202" s="164">
        <v>5132.7</v>
      </c>
      <c r="I202" s="164">
        <v>4268.3999999999996</v>
      </c>
      <c r="J202" s="164">
        <v>4268.3999999999996</v>
      </c>
      <c r="K202" s="165">
        <v>175</v>
      </c>
      <c r="L202" s="197"/>
      <c r="M202" s="197"/>
      <c r="N202" s="197"/>
      <c r="O202" s="197"/>
      <c r="P202" s="197"/>
      <c r="Q202" s="197"/>
      <c r="R202" s="197"/>
      <c r="S202" s="197"/>
      <c r="T202" s="197"/>
      <c r="U202" s="197"/>
      <c r="V202" s="197"/>
      <c r="W202" s="197"/>
      <c r="X202" s="197"/>
      <c r="Y202" s="197"/>
    </row>
    <row r="203" spans="1:25" s="198" customFormat="1" ht="15.75" x14ac:dyDescent="0.2">
      <c r="A203" s="162">
        <f t="shared" si="40"/>
        <v>60</v>
      </c>
      <c r="B203" s="170" t="s">
        <v>322</v>
      </c>
      <c r="C203" s="162">
        <v>1972</v>
      </c>
      <c r="D203" s="162" t="s">
        <v>140</v>
      </c>
      <c r="E203" s="162" t="s">
        <v>260</v>
      </c>
      <c r="F203" s="162">
        <v>9</v>
      </c>
      <c r="G203" s="162">
        <v>1</v>
      </c>
      <c r="H203" s="164">
        <v>3004.6</v>
      </c>
      <c r="I203" s="164">
        <v>2399.8000000000002</v>
      </c>
      <c r="J203" s="164">
        <v>1991.8</v>
      </c>
      <c r="K203" s="165">
        <v>82</v>
      </c>
      <c r="L203" s="197"/>
      <c r="M203" s="197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</row>
    <row r="204" spans="1:25" s="198" customFormat="1" ht="15.75" x14ac:dyDescent="0.2">
      <c r="A204" s="162">
        <f t="shared" si="40"/>
        <v>61</v>
      </c>
      <c r="B204" s="170" t="s">
        <v>323</v>
      </c>
      <c r="C204" s="162">
        <v>1994</v>
      </c>
      <c r="D204" s="162" t="s">
        <v>140</v>
      </c>
      <c r="E204" s="162" t="s">
        <v>260</v>
      </c>
      <c r="F204" s="162">
        <v>10</v>
      </c>
      <c r="G204" s="162">
        <v>4</v>
      </c>
      <c r="H204" s="164">
        <v>12269.2</v>
      </c>
      <c r="I204" s="164">
        <v>10137.1</v>
      </c>
      <c r="J204" s="164">
        <v>8202.5</v>
      </c>
      <c r="K204" s="165">
        <v>326</v>
      </c>
      <c r="L204" s="197"/>
      <c r="M204" s="197"/>
      <c r="N204" s="197"/>
      <c r="O204" s="197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</row>
    <row r="205" spans="1:25" s="198" customFormat="1" ht="15.75" x14ac:dyDescent="0.2">
      <c r="A205" s="162">
        <f t="shared" si="40"/>
        <v>62</v>
      </c>
      <c r="B205" s="170" t="s">
        <v>324</v>
      </c>
      <c r="C205" s="162">
        <v>1994</v>
      </c>
      <c r="D205" s="162" t="s">
        <v>140</v>
      </c>
      <c r="E205" s="162" t="s">
        <v>260</v>
      </c>
      <c r="F205" s="162">
        <v>9</v>
      </c>
      <c r="G205" s="162">
        <v>2</v>
      </c>
      <c r="H205" s="164">
        <v>5879.5</v>
      </c>
      <c r="I205" s="164">
        <v>4869.8</v>
      </c>
      <c r="J205" s="164">
        <v>4306.1000000000004</v>
      </c>
      <c r="K205" s="165">
        <v>200</v>
      </c>
      <c r="L205" s="197"/>
      <c r="M205" s="197"/>
      <c r="N205" s="197"/>
      <c r="O205" s="197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</row>
    <row r="206" spans="1:25" s="198" customFormat="1" ht="15.75" x14ac:dyDescent="0.2">
      <c r="A206" s="162">
        <f t="shared" si="40"/>
        <v>63</v>
      </c>
      <c r="B206" s="170" t="s">
        <v>325</v>
      </c>
      <c r="C206" s="162">
        <v>1988</v>
      </c>
      <c r="D206" s="162" t="s">
        <v>140</v>
      </c>
      <c r="E206" s="162" t="s">
        <v>298</v>
      </c>
      <c r="F206" s="162">
        <v>9</v>
      </c>
      <c r="G206" s="162">
        <v>2</v>
      </c>
      <c r="H206" s="164">
        <v>4480.1000000000004</v>
      </c>
      <c r="I206" s="164">
        <v>3603</v>
      </c>
      <c r="J206" s="164">
        <v>3506.3</v>
      </c>
      <c r="K206" s="165">
        <v>128</v>
      </c>
      <c r="L206" s="197"/>
      <c r="M206" s="197"/>
      <c r="N206" s="197"/>
      <c r="O206" s="197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</row>
    <row r="207" spans="1:25" s="198" customFormat="1" ht="15.75" x14ac:dyDescent="0.2">
      <c r="A207" s="162">
        <f t="shared" si="40"/>
        <v>64</v>
      </c>
      <c r="B207" s="170" t="s">
        <v>326</v>
      </c>
      <c r="C207" s="162">
        <v>1972</v>
      </c>
      <c r="D207" s="162" t="s">
        <v>140</v>
      </c>
      <c r="E207" s="162" t="s">
        <v>260</v>
      </c>
      <c r="F207" s="162">
        <v>3</v>
      </c>
      <c r="G207" s="162">
        <v>3</v>
      </c>
      <c r="H207" s="164">
        <v>1328.8</v>
      </c>
      <c r="I207" s="164">
        <v>1328.8</v>
      </c>
      <c r="J207" s="164">
        <v>1270.4000000000001</v>
      </c>
      <c r="K207" s="165">
        <v>74</v>
      </c>
      <c r="L207" s="197"/>
      <c r="M207" s="197"/>
      <c r="N207" s="197"/>
      <c r="O207" s="197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</row>
    <row r="208" spans="1:25" s="198" customFormat="1" ht="15.75" x14ac:dyDescent="0.2">
      <c r="A208" s="162">
        <f t="shared" si="40"/>
        <v>65</v>
      </c>
      <c r="B208" s="170" t="s">
        <v>327</v>
      </c>
      <c r="C208" s="162">
        <v>1985</v>
      </c>
      <c r="D208" s="162" t="s">
        <v>140</v>
      </c>
      <c r="E208" s="162" t="s">
        <v>328</v>
      </c>
      <c r="F208" s="162">
        <v>2</v>
      </c>
      <c r="G208" s="162">
        <v>2</v>
      </c>
      <c r="H208" s="164">
        <v>255.8</v>
      </c>
      <c r="I208" s="164">
        <v>255.8</v>
      </c>
      <c r="J208" s="164">
        <v>192.9</v>
      </c>
      <c r="K208" s="165">
        <v>11</v>
      </c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</row>
    <row r="209" spans="1:25" s="198" customFormat="1" ht="31.15" customHeight="1" x14ac:dyDescent="0.2">
      <c r="A209" s="268" t="s">
        <v>344</v>
      </c>
      <c r="B209" s="268"/>
      <c r="C209" s="157" t="s">
        <v>29</v>
      </c>
      <c r="D209" s="157" t="s">
        <v>29</v>
      </c>
      <c r="E209" s="157" t="s">
        <v>29</v>
      </c>
      <c r="F209" s="157" t="s">
        <v>29</v>
      </c>
      <c r="G209" s="157" t="s">
        <v>29</v>
      </c>
      <c r="H209" s="158">
        <f>SUM(H210:H210)</f>
        <v>786.8</v>
      </c>
      <c r="I209" s="158">
        <f>SUM(I210:I210)</f>
        <v>503.7</v>
      </c>
      <c r="J209" s="158">
        <f t="shared" ref="J209:K209" si="41">SUM(J210:J210)</f>
        <v>503.7</v>
      </c>
      <c r="K209" s="159">
        <f t="shared" si="41"/>
        <v>23</v>
      </c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</row>
    <row r="210" spans="1:25" s="198" customFormat="1" ht="15.75" x14ac:dyDescent="0.2">
      <c r="A210" s="183">
        <v>66</v>
      </c>
      <c r="B210" s="170" t="s">
        <v>348</v>
      </c>
      <c r="C210" s="162">
        <v>1974</v>
      </c>
      <c r="D210" s="162" t="s">
        <v>72</v>
      </c>
      <c r="E210" s="162" t="s">
        <v>210</v>
      </c>
      <c r="F210" s="162">
        <v>2</v>
      </c>
      <c r="G210" s="162">
        <v>3</v>
      </c>
      <c r="H210" s="164">
        <v>786.8</v>
      </c>
      <c r="I210" s="164">
        <v>503.7</v>
      </c>
      <c r="J210" s="164">
        <v>503.7</v>
      </c>
      <c r="K210" s="165">
        <v>23</v>
      </c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</row>
    <row r="211" spans="1:25" s="198" customFormat="1" ht="31.15" customHeight="1" x14ac:dyDescent="0.2">
      <c r="A211" s="268" t="s">
        <v>367</v>
      </c>
      <c r="B211" s="268"/>
      <c r="C211" s="157" t="s">
        <v>29</v>
      </c>
      <c r="D211" s="157" t="s">
        <v>29</v>
      </c>
      <c r="E211" s="157" t="s">
        <v>29</v>
      </c>
      <c r="F211" s="157" t="s">
        <v>29</v>
      </c>
      <c r="G211" s="157" t="s">
        <v>29</v>
      </c>
      <c r="H211" s="158">
        <f>SUM(H212:H218)</f>
        <v>39528.79</v>
      </c>
      <c r="I211" s="158">
        <f>SUM(I212:I218)</f>
        <v>34357.910000000003</v>
      </c>
      <c r="J211" s="158">
        <f>SUM(J212:J218)</f>
        <v>32690.449999999997</v>
      </c>
      <c r="K211" s="159">
        <f>SUM(K212:K218)</f>
        <v>1762</v>
      </c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</row>
    <row r="212" spans="1:25" s="198" customFormat="1" ht="15.75" x14ac:dyDescent="0.2">
      <c r="A212" s="183">
        <v>67</v>
      </c>
      <c r="B212" s="170" t="s">
        <v>361</v>
      </c>
      <c r="C212" s="162">
        <v>1976</v>
      </c>
      <c r="D212" s="162" t="s">
        <v>140</v>
      </c>
      <c r="E212" s="162" t="s">
        <v>357</v>
      </c>
      <c r="F212" s="162">
        <v>5</v>
      </c>
      <c r="G212" s="162">
        <v>8</v>
      </c>
      <c r="H212" s="164">
        <v>5364.03</v>
      </c>
      <c r="I212" s="164">
        <v>5035.38</v>
      </c>
      <c r="J212" s="164">
        <v>4725.38</v>
      </c>
      <c r="K212" s="165">
        <v>310</v>
      </c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</row>
    <row r="213" spans="1:25" s="198" customFormat="1" ht="15.75" x14ac:dyDescent="0.2">
      <c r="A213" s="183">
        <f>A212+1</f>
        <v>68</v>
      </c>
      <c r="B213" s="170" t="s">
        <v>362</v>
      </c>
      <c r="C213" s="162">
        <v>1975</v>
      </c>
      <c r="D213" s="162" t="s">
        <v>140</v>
      </c>
      <c r="E213" s="162" t="s">
        <v>357</v>
      </c>
      <c r="F213" s="162">
        <v>5</v>
      </c>
      <c r="G213" s="162">
        <v>6</v>
      </c>
      <c r="H213" s="164">
        <v>6440</v>
      </c>
      <c r="I213" s="164">
        <v>3773.3</v>
      </c>
      <c r="J213" s="164">
        <v>3643</v>
      </c>
      <c r="K213" s="165">
        <v>184</v>
      </c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</row>
    <row r="214" spans="1:25" s="198" customFormat="1" ht="15.75" x14ac:dyDescent="0.2">
      <c r="A214" s="183">
        <f t="shared" ref="A214:A218" si="42">A213+1</f>
        <v>69</v>
      </c>
      <c r="B214" s="170" t="s">
        <v>363</v>
      </c>
      <c r="C214" s="162">
        <v>1976</v>
      </c>
      <c r="D214" s="162" t="s">
        <v>140</v>
      </c>
      <c r="E214" s="162" t="s">
        <v>357</v>
      </c>
      <c r="F214" s="162">
        <v>5</v>
      </c>
      <c r="G214" s="162">
        <v>6</v>
      </c>
      <c r="H214" s="164">
        <v>3973.5</v>
      </c>
      <c r="I214" s="164">
        <v>3804.5</v>
      </c>
      <c r="J214" s="164">
        <v>3579.4</v>
      </c>
      <c r="K214" s="165">
        <v>193</v>
      </c>
      <c r="L214" s="197"/>
      <c r="M214" s="197"/>
      <c r="N214" s="197"/>
      <c r="O214" s="197"/>
      <c r="P214" s="197"/>
      <c r="Q214" s="197"/>
      <c r="R214" s="197"/>
      <c r="S214" s="197"/>
      <c r="T214" s="197"/>
      <c r="U214" s="197"/>
      <c r="V214" s="197"/>
      <c r="W214" s="197"/>
      <c r="X214" s="197"/>
      <c r="Y214" s="197"/>
    </row>
    <row r="215" spans="1:25" s="198" customFormat="1" ht="15.75" x14ac:dyDescent="0.2">
      <c r="A215" s="183">
        <f t="shared" si="42"/>
        <v>70</v>
      </c>
      <c r="B215" s="170" t="s">
        <v>364</v>
      </c>
      <c r="C215" s="162">
        <v>1975</v>
      </c>
      <c r="D215" s="162" t="s">
        <v>359</v>
      </c>
      <c r="E215" s="162" t="s">
        <v>357</v>
      </c>
      <c r="F215" s="162">
        <v>5</v>
      </c>
      <c r="G215" s="162">
        <v>8</v>
      </c>
      <c r="H215" s="164">
        <v>5285.76</v>
      </c>
      <c r="I215" s="164">
        <v>4514.93</v>
      </c>
      <c r="J215" s="164">
        <v>4427.57</v>
      </c>
      <c r="K215" s="165">
        <v>236</v>
      </c>
      <c r="L215" s="197"/>
      <c r="M215" s="197"/>
      <c r="N215" s="197"/>
      <c r="O215" s="197"/>
      <c r="P215" s="197"/>
      <c r="Q215" s="197"/>
      <c r="R215" s="197"/>
      <c r="S215" s="197"/>
      <c r="T215" s="197"/>
      <c r="U215" s="197"/>
      <c r="V215" s="197"/>
      <c r="W215" s="197"/>
      <c r="X215" s="197"/>
      <c r="Y215" s="197"/>
    </row>
    <row r="216" spans="1:25" s="198" customFormat="1" ht="15.75" x14ac:dyDescent="0.2">
      <c r="A216" s="183">
        <f t="shared" si="42"/>
        <v>71</v>
      </c>
      <c r="B216" s="170" t="s">
        <v>356</v>
      </c>
      <c r="C216" s="162">
        <v>1975</v>
      </c>
      <c r="D216" s="162" t="s">
        <v>140</v>
      </c>
      <c r="E216" s="162" t="s">
        <v>357</v>
      </c>
      <c r="F216" s="162">
        <v>5</v>
      </c>
      <c r="G216" s="162">
        <v>8</v>
      </c>
      <c r="H216" s="164">
        <v>5229</v>
      </c>
      <c r="I216" s="164">
        <v>4591</v>
      </c>
      <c r="J216" s="164">
        <v>4343</v>
      </c>
      <c r="K216" s="165">
        <v>248</v>
      </c>
      <c r="L216" s="197"/>
      <c r="M216" s="197"/>
      <c r="N216" s="197"/>
      <c r="O216" s="197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</row>
    <row r="217" spans="1:25" s="198" customFormat="1" ht="15.75" x14ac:dyDescent="0.2">
      <c r="A217" s="183">
        <f t="shared" si="42"/>
        <v>72</v>
      </c>
      <c r="B217" s="170" t="s">
        <v>365</v>
      </c>
      <c r="C217" s="162">
        <v>1976</v>
      </c>
      <c r="D217" s="162" t="s">
        <v>140</v>
      </c>
      <c r="E217" s="162" t="s">
        <v>357</v>
      </c>
      <c r="F217" s="162">
        <v>5</v>
      </c>
      <c r="G217" s="162">
        <v>8</v>
      </c>
      <c r="H217" s="164">
        <v>5345.9</v>
      </c>
      <c r="I217" s="164">
        <v>4838.5</v>
      </c>
      <c r="J217" s="164">
        <v>4237.5</v>
      </c>
      <c r="K217" s="165">
        <v>266</v>
      </c>
      <c r="L217" s="197"/>
      <c r="M217" s="197"/>
      <c r="N217" s="197"/>
      <c r="O217" s="197"/>
      <c r="P217" s="197"/>
      <c r="Q217" s="197"/>
      <c r="R217" s="197"/>
      <c r="S217" s="197"/>
      <c r="T217" s="197"/>
      <c r="U217" s="197"/>
      <c r="V217" s="197"/>
      <c r="W217" s="197"/>
      <c r="X217" s="197"/>
      <c r="Y217" s="197"/>
    </row>
    <row r="218" spans="1:25" s="198" customFormat="1" ht="15.75" x14ac:dyDescent="0.2">
      <c r="A218" s="183">
        <f t="shared" si="42"/>
        <v>73</v>
      </c>
      <c r="B218" s="170" t="s">
        <v>366</v>
      </c>
      <c r="C218" s="162">
        <v>1987</v>
      </c>
      <c r="D218" s="162" t="s">
        <v>72</v>
      </c>
      <c r="E218" s="162" t="s">
        <v>357</v>
      </c>
      <c r="F218" s="162">
        <v>9</v>
      </c>
      <c r="G218" s="162">
        <v>4</v>
      </c>
      <c r="H218" s="164">
        <v>7890.6</v>
      </c>
      <c r="I218" s="164">
        <v>7800.3</v>
      </c>
      <c r="J218" s="164">
        <v>7734.6</v>
      </c>
      <c r="K218" s="165">
        <v>325</v>
      </c>
      <c r="L218" s="197"/>
      <c r="M218" s="197"/>
      <c r="N218" s="197"/>
      <c r="O218" s="197"/>
      <c r="P218" s="197"/>
      <c r="Q218" s="197"/>
      <c r="R218" s="197"/>
      <c r="S218" s="197"/>
      <c r="T218" s="197"/>
      <c r="U218" s="197"/>
      <c r="V218" s="197"/>
      <c r="W218" s="197"/>
      <c r="X218" s="197"/>
      <c r="Y218" s="197"/>
    </row>
    <row r="219" spans="1:25" s="198" customFormat="1" ht="31.9" customHeight="1" x14ac:dyDescent="0.2">
      <c r="A219" s="268" t="s">
        <v>383</v>
      </c>
      <c r="B219" s="268"/>
      <c r="C219" s="157" t="s">
        <v>29</v>
      </c>
      <c r="D219" s="157" t="s">
        <v>29</v>
      </c>
      <c r="E219" s="157" t="s">
        <v>29</v>
      </c>
      <c r="F219" s="157" t="s">
        <v>29</v>
      </c>
      <c r="G219" s="157" t="s">
        <v>29</v>
      </c>
      <c r="H219" s="158">
        <f>SUM(H220:H229)</f>
        <v>32708.5</v>
      </c>
      <c r="I219" s="158">
        <f t="shared" ref="I219:K219" si="43">SUM(I220:I229)</f>
        <v>30115.7</v>
      </c>
      <c r="J219" s="158">
        <f t="shared" si="43"/>
        <v>25311.399999999998</v>
      </c>
      <c r="K219" s="159">
        <f t="shared" si="43"/>
        <v>1046</v>
      </c>
      <c r="L219" s="197"/>
      <c r="M219" s="197"/>
      <c r="N219" s="197"/>
      <c r="O219" s="197"/>
      <c r="P219" s="197"/>
      <c r="Q219" s="197"/>
      <c r="R219" s="197"/>
      <c r="S219" s="197"/>
      <c r="T219" s="197"/>
      <c r="U219" s="197"/>
      <c r="V219" s="197"/>
      <c r="W219" s="197"/>
      <c r="X219" s="197"/>
      <c r="Y219" s="197"/>
    </row>
    <row r="220" spans="1:25" s="198" customFormat="1" ht="19.149999999999999" customHeight="1" x14ac:dyDescent="0.2">
      <c r="A220" s="183">
        <v>74</v>
      </c>
      <c r="B220" s="170" t="s">
        <v>384</v>
      </c>
      <c r="C220" s="162">
        <v>1966</v>
      </c>
      <c r="D220" s="162" t="s">
        <v>72</v>
      </c>
      <c r="E220" s="162" t="s">
        <v>374</v>
      </c>
      <c r="F220" s="162">
        <v>5</v>
      </c>
      <c r="G220" s="162">
        <v>4</v>
      </c>
      <c r="H220" s="164">
        <v>4916.5</v>
      </c>
      <c r="I220" s="164">
        <v>4653.7</v>
      </c>
      <c r="J220" s="164">
        <v>4016.6</v>
      </c>
      <c r="K220" s="165">
        <v>132</v>
      </c>
      <c r="L220" s="197"/>
      <c r="M220" s="197"/>
      <c r="N220" s="197"/>
      <c r="O220" s="197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</row>
    <row r="221" spans="1:25" s="198" customFormat="1" ht="16.899999999999999" customHeight="1" x14ac:dyDescent="0.2">
      <c r="A221" s="183">
        <f>A220+1</f>
        <v>75</v>
      </c>
      <c r="B221" s="170" t="s">
        <v>385</v>
      </c>
      <c r="C221" s="162">
        <v>1964</v>
      </c>
      <c r="D221" s="162" t="s">
        <v>72</v>
      </c>
      <c r="E221" s="162" t="s">
        <v>374</v>
      </c>
      <c r="F221" s="162">
        <v>4</v>
      </c>
      <c r="G221" s="162">
        <v>3</v>
      </c>
      <c r="H221" s="164">
        <v>2733.2</v>
      </c>
      <c r="I221" s="164">
        <v>2139.1999999999998</v>
      </c>
      <c r="J221" s="164">
        <v>1123.5999999999999</v>
      </c>
      <c r="K221" s="165">
        <v>59</v>
      </c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</row>
    <row r="222" spans="1:25" s="198" customFormat="1" ht="15.75" x14ac:dyDescent="0.2">
      <c r="A222" s="183">
        <f t="shared" ref="A222:A229" si="44">A221+1</f>
        <v>76</v>
      </c>
      <c r="B222" s="170" t="s">
        <v>386</v>
      </c>
      <c r="C222" s="162">
        <v>1954</v>
      </c>
      <c r="D222" s="162" t="s">
        <v>72</v>
      </c>
      <c r="E222" s="162" t="s">
        <v>381</v>
      </c>
      <c r="F222" s="162">
        <v>3</v>
      </c>
      <c r="G222" s="162">
        <v>5</v>
      </c>
      <c r="H222" s="164">
        <v>3205.7</v>
      </c>
      <c r="I222" s="164">
        <v>2873.5</v>
      </c>
      <c r="J222" s="164">
        <v>2602</v>
      </c>
      <c r="K222" s="165">
        <v>93</v>
      </c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</row>
    <row r="223" spans="1:25" s="198" customFormat="1" ht="16.899999999999999" customHeight="1" x14ac:dyDescent="0.2">
      <c r="A223" s="183">
        <f t="shared" si="44"/>
        <v>77</v>
      </c>
      <c r="B223" s="170" t="s">
        <v>387</v>
      </c>
      <c r="C223" s="162">
        <v>1963</v>
      </c>
      <c r="D223" s="162" t="s">
        <v>72</v>
      </c>
      <c r="E223" s="162" t="s">
        <v>374</v>
      </c>
      <c r="F223" s="162">
        <v>5</v>
      </c>
      <c r="G223" s="162">
        <v>4</v>
      </c>
      <c r="H223" s="164">
        <v>3921.2</v>
      </c>
      <c r="I223" s="164">
        <v>3613.2</v>
      </c>
      <c r="J223" s="164">
        <v>3332.1</v>
      </c>
      <c r="K223" s="165">
        <v>150</v>
      </c>
      <c r="L223" s="197"/>
      <c r="M223" s="197"/>
      <c r="N223" s="197"/>
      <c r="O223" s="197"/>
      <c r="P223" s="197"/>
      <c r="Q223" s="197"/>
      <c r="R223" s="197"/>
      <c r="S223" s="197"/>
      <c r="T223" s="197"/>
      <c r="U223" s="197"/>
      <c r="V223" s="197"/>
      <c r="W223" s="197"/>
      <c r="X223" s="197"/>
      <c r="Y223" s="197"/>
    </row>
    <row r="224" spans="1:25" s="198" customFormat="1" ht="15.75" x14ac:dyDescent="0.2">
      <c r="A224" s="183">
        <f t="shared" si="44"/>
        <v>78</v>
      </c>
      <c r="B224" s="170" t="s">
        <v>388</v>
      </c>
      <c r="C224" s="162">
        <v>1964</v>
      </c>
      <c r="D224" s="162" t="s">
        <v>72</v>
      </c>
      <c r="E224" s="162" t="s">
        <v>381</v>
      </c>
      <c r="F224" s="162">
        <v>4</v>
      </c>
      <c r="G224" s="162">
        <v>3</v>
      </c>
      <c r="H224" s="164">
        <v>2147.4</v>
      </c>
      <c r="I224" s="164">
        <v>2002.5</v>
      </c>
      <c r="J224" s="164">
        <v>1223.4000000000001</v>
      </c>
      <c r="K224" s="165">
        <v>82</v>
      </c>
      <c r="L224" s="197"/>
      <c r="M224" s="197"/>
      <c r="N224" s="197"/>
      <c r="O224" s="197"/>
      <c r="P224" s="197"/>
      <c r="Q224" s="197"/>
      <c r="R224" s="197"/>
      <c r="S224" s="197"/>
      <c r="T224" s="197"/>
      <c r="U224" s="197"/>
      <c r="V224" s="197"/>
      <c r="W224" s="197"/>
      <c r="X224" s="197"/>
      <c r="Y224" s="197"/>
    </row>
    <row r="225" spans="1:25" s="198" customFormat="1" ht="15.75" x14ac:dyDescent="0.2">
      <c r="A225" s="183">
        <f t="shared" si="44"/>
        <v>79</v>
      </c>
      <c r="B225" s="170" t="s">
        <v>389</v>
      </c>
      <c r="C225" s="162">
        <v>1961</v>
      </c>
      <c r="D225" s="162" t="s">
        <v>72</v>
      </c>
      <c r="E225" s="162" t="s">
        <v>381</v>
      </c>
      <c r="F225" s="162">
        <v>4</v>
      </c>
      <c r="G225" s="162">
        <v>3</v>
      </c>
      <c r="H225" s="164">
        <v>2185.4</v>
      </c>
      <c r="I225" s="164">
        <v>2034.2</v>
      </c>
      <c r="J225" s="164">
        <v>1632.8</v>
      </c>
      <c r="K225" s="165">
        <v>85</v>
      </c>
      <c r="L225" s="197"/>
      <c r="M225" s="197"/>
      <c r="N225" s="197"/>
      <c r="O225" s="197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</row>
    <row r="226" spans="1:25" s="198" customFormat="1" ht="15.75" x14ac:dyDescent="0.2">
      <c r="A226" s="183">
        <f t="shared" si="44"/>
        <v>80</v>
      </c>
      <c r="B226" s="170" t="s">
        <v>390</v>
      </c>
      <c r="C226" s="162">
        <v>1961</v>
      </c>
      <c r="D226" s="162" t="s">
        <v>72</v>
      </c>
      <c r="E226" s="162" t="s">
        <v>381</v>
      </c>
      <c r="F226" s="162">
        <v>4</v>
      </c>
      <c r="G226" s="162">
        <v>3</v>
      </c>
      <c r="H226" s="164">
        <v>2356.6</v>
      </c>
      <c r="I226" s="164">
        <v>2212.1999999999998</v>
      </c>
      <c r="J226" s="164">
        <v>1856.5</v>
      </c>
      <c r="K226" s="165">
        <v>72</v>
      </c>
      <c r="L226" s="197"/>
      <c r="M226" s="197"/>
      <c r="N226" s="197"/>
      <c r="O226" s="197"/>
      <c r="P226" s="197"/>
      <c r="Q226" s="197"/>
      <c r="R226" s="197"/>
      <c r="S226" s="197"/>
      <c r="T226" s="197"/>
      <c r="U226" s="197"/>
      <c r="V226" s="197"/>
      <c r="W226" s="197"/>
      <c r="X226" s="197"/>
      <c r="Y226" s="197"/>
    </row>
    <row r="227" spans="1:25" s="198" customFormat="1" ht="15.75" x14ac:dyDescent="0.2">
      <c r="A227" s="183">
        <f t="shared" si="44"/>
        <v>81</v>
      </c>
      <c r="B227" s="170" t="s">
        <v>391</v>
      </c>
      <c r="C227" s="162">
        <v>1964</v>
      </c>
      <c r="D227" s="162" t="s">
        <v>72</v>
      </c>
      <c r="E227" s="162" t="s">
        <v>381</v>
      </c>
      <c r="F227" s="162">
        <v>4</v>
      </c>
      <c r="G227" s="162">
        <v>3</v>
      </c>
      <c r="H227" s="164">
        <v>2872.5</v>
      </c>
      <c r="I227" s="164">
        <v>2759.1</v>
      </c>
      <c r="J227" s="164">
        <v>2454.4</v>
      </c>
      <c r="K227" s="165">
        <v>82</v>
      </c>
      <c r="L227" s="197"/>
      <c r="M227" s="197"/>
      <c r="N227" s="197"/>
      <c r="O227" s="197"/>
      <c r="P227" s="197"/>
      <c r="Q227" s="197"/>
      <c r="R227" s="197"/>
      <c r="S227" s="197"/>
      <c r="T227" s="197"/>
      <c r="U227" s="197"/>
      <c r="V227" s="197"/>
      <c r="W227" s="197"/>
      <c r="X227" s="197"/>
      <c r="Y227" s="197"/>
    </row>
    <row r="228" spans="1:25" s="198" customFormat="1" ht="16.149999999999999" customHeight="1" x14ac:dyDescent="0.2">
      <c r="A228" s="183">
        <f t="shared" si="44"/>
        <v>82</v>
      </c>
      <c r="B228" s="170" t="s">
        <v>392</v>
      </c>
      <c r="C228" s="162">
        <v>1994</v>
      </c>
      <c r="D228" s="162" t="s">
        <v>72</v>
      </c>
      <c r="E228" s="162" t="s">
        <v>374</v>
      </c>
      <c r="F228" s="162">
        <v>9</v>
      </c>
      <c r="G228" s="162">
        <v>2</v>
      </c>
      <c r="H228" s="164">
        <v>5562.6</v>
      </c>
      <c r="I228" s="164">
        <v>5245.7</v>
      </c>
      <c r="J228" s="164">
        <v>4769.2</v>
      </c>
      <c r="K228" s="165">
        <v>175</v>
      </c>
      <c r="L228" s="197"/>
      <c r="M228" s="197"/>
      <c r="N228" s="197"/>
      <c r="O228" s="197"/>
      <c r="P228" s="197"/>
      <c r="Q228" s="197"/>
      <c r="R228" s="197"/>
      <c r="S228" s="197"/>
      <c r="T228" s="197"/>
      <c r="U228" s="197"/>
      <c r="V228" s="197"/>
      <c r="W228" s="197"/>
      <c r="X228" s="197"/>
      <c r="Y228" s="197"/>
    </row>
    <row r="229" spans="1:25" s="198" customFormat="1" ht="16.899999999999999" customHeight="1" x14ac:dyDescent="0.2">
      <c r="A229" s="183">
        <f t="shared" si="44"/>
        <v>83</v>
      </c>
      <c r="B229" s="170" t="s">
        <v>393</v>
      </c>
      <c r="C229" s="162">
        <v>1963</v>
      </c>
      <c r="D229" s="162" t="s">
        <v>72</v>
      </c>
      <c r="E229" s="162" t="s">
        <v>374</v>
      </c>
      <c r="F229" s="162">
        <v>5</v>
      </c>
      <c r="G229" s="162">
        <v>3</v>
      </c>
      <c r="H229" s="164">
        <v>2807.4</v>
      </c>
      <c r="I229" s="164">
        <v>2582.4</v>
      </c>
      <c r="J229" s="164">
        <v>2300.8000000000002</v>
      </c>
      <c r="K229" s="165">
        <v>116</v>
      </c>
      <c r="L229" s="197"/>
      <c r="M229" s="197"/>
      <c r="N229" s="197"/>
      <c r="O229" s="197"/>
      <c r="P229" s="197"/>
      <c r="Q229" s="197"/>
      <c r="R229" s="197"/>
      <c r="S229" s="197"/>
      <c r="T229" s="197"/>
      <c r="U229" s="197"/>
      <c r="V229" s="197"/>
      <c r="W229" s="197"/>
      <c r="X229" s="197"/>
      <c r="Y229" s="197"/>
    </row>
    <row r="230" spans="1:25" s="198" customFormat="1" ht="33" customHeight="1" x14ac:dyDescent="0.2">
      <c r="A230" s="268" t="s">
        <v>404</v>
      </c>
      <c r="B230" s="268"/>
      <c r="C230" s="157" t="s">
        <v>29</v>
      </c>
      <c r="D230" s="157" t="s">
        <v>29</v>
      </c>
      <c r="E230" s="157" t="s">
        <v>29</v>
      </c>
      <c r="F230" s="157" t="s">
        <v>29</v>
      </c>
      <c r="G230" s="157" t="s">
        <v>29</v>
      </c>
      <c r="H230" s="158">
        <f>SUM(H231:H239)</f>
        <v>6558.9000000000005</v>
      </c>
      <c r="I230" s="158">
        <f t="shared" ref="I230:K230" si="45">SUM(I231:I239)</f>
        <v>5833.9000000000005</v>
      </c>
      <c r="J230" s="158">
        <f t="shared" si="45"/>
        <v>2099.2000000000003</v>
      </c>
      <c r="K230" s="159">
        <f t="shared" si="45"/>
        <v>238</v>
      </c>
      <c r="L230" s="197"/>
      <c r="M230" s="197"/>
      <c r="N230" s="197"/>
      <c r="O230" s="197"/>
      <c r="P230" s="197"/>
      <c r="Q230" s="197"/>
      <c r="R230" s="197"/>
      <c r="S230" s="197"/>
      <c r="T230" s="197"/>
      <c r="U230" s="197"/>
      <c r="V230" s="197"/>
      <c r="W230" s="197"/>
      <c r="X230" s="197"/>
      <c r="Y230" s="197"/>
    </row>
    <row r="231" spans="1:25" s="198" customFormat="1" ht="16.899999999999999" customHeight="1" x14ac:dyDescent="0.2">
      <c r="A231" s="183">
        <v>84</v>
      </c>
      <c r="B231" s="170" t="s">
        <v>409</v>
      </c>
      <c r="C231" s="162">
        <v>1960</v>
      </c>
      <c r="D231" s="162" t="s">
        <v>72</v>
      </c>
      <c r="E231" s="162" t="s">
        <v>59</v>
      </c>
      <c r="F231" s="162">
        <v>2</v>
      </c>
      <c r="G231" s="162">
        <v>1</v>
      </c>
      <c r="H231" s="164">
        <v>448.7</v>
      </c>
      <c r="I231" s="164">
        <v>412.7</v>
      </c>
      <c r="J231" s="164">
        <v>158.5</v>
      </c>
      <c r="K231" s="165">
        <v>17</v>
      </c>
      <c r="L231" s="197"/>
      <c r="M231" s="197"/>
      <c r="N231" s="197"/>
      <c r="O231" s="197"/>
      <c r="P231" s="197"/>
      <c r="Q231" s="197"/>
      <c r="R231" s="197"/>
      <c r="S231" s="197"/>
      <c r="T231" s="197"/>
      <c r="U231" s="197"/>
      <c r="V231" s="197"/>
      <c r="W231" s="197"/>
      <c r="X231" s="197"/>
      <c r="Y231" s="197"/>
    </row>
    <row r="232" spans="1:25" s="198" customFormat="1" ht="16.899999999999999" customHeight="1" x14ac:dyDescent="0.2">
      <c r="A232" s="183">
        <f>A231+1</f>
        <v>85</v>
      </c>
      <c r="B232" s="170" t="s">
        <v>410</v>
      </c>
      <c r="C232" s="162">
        <v>1993</v>
      </c>
      <c r="D232" s="162" t="s">
        <v>72</v>
      </c>
      <c r="E232" s="162" t="s">
        <v>231</v>
      </c>
      <c r="F232" s="162">
        <v>3</v>
      </c>
      <c r="G232" s="162">
        <v>12</v>
      </c>
      <c r="H232" s="164">
        <v>877.4</v>
      </c>
      <c r="I232" s="164">
        <v>726.2</v>
      </c>
      <c r="J232" s="164">
        <v>24</v>
      </c>
      <c r="K232" s="165">
        <v>25</v>
      </c>
      <c r="L232" s="197"/>
      <c r="M232" s="197"/>
      <c r="N232" s="197"/>
      <c r="O232" s="197"/>
      <c r="P232" s="197"/>
      <c r="Q232" s="197"/>
      <c r="R232" s="197"/>
      <c r="S232" s="197"/>
      <c r="T232" s="197"/>
      <c r="U232" s="197"/>
      <c r="V232" s="197"/>
      <c r="W232" s="197"/>
      <c r="X232" s="197"/>
      <c r="Y232" s="197"/>
    </row>
    <row r="233" spans="1:25" s="198" customFormat="1" ht="16.899999999999999" customHeight="1" x14ac:dyDescent="0.2">
      <c r="A233" s="183">
        <f t="shared" ref="A233:A239" si="46">A232+1</f>
        <v>86</v>
      </c>
      <c r="B233" s="170" t="s">
        <v>411</v>
      </c>
      <c r="C233" s="162">
        <v>1971</v>
      </c>
      <c r="D233" s="162" t="s">
        <v>72</v>
      </c>
      <c r="E233" s="162" t="s">
        <v>231</v>
      </c>
      <c r="F233" s="162">
        <v>2</v>
      </c>
      <c r="G233" s="162">
        <v>3</v>
      </c>
      <c r="H233" s="164">
        <v>552.20000000000005</v>
      </c>
      <c r="I233" s="164">
        <v>486.4</v>
      </c>
      <c r="J233" s="164">
        <v>0</v>
      </c>
      <c r="K233" s="165">
        <v>16</v>
      </c>
      <c r="L233" s="197"/>
      <c r="M233" s="197"/>
      <c r="N233" s="197"/>
      <c r="O233" s="197"/>
      <c r="P233" s="197"/>
      <c r="Q233" s="197"/>
      <c r="R233" s="197"/>
      <c r="S233" s="197"/>
      <c r="T233" s="197"/>
      <c r="U233" s="197"/>
      <c r="V233" s="197"/>
      <c r="W233" s="197"/>
      <c r="X233" s="197"/>
      <c r="Y233" s="197"/>
    </row>
    <row r="234" spans="1:25" s="198" customFormat="1" ht="16.899999999999999" customHeight="1" x14ac:dyDescent="0.2">
      <c r="A234" s="183">
        <f t="shared" si="46"/>
        <v>87</v>
      </c>
      <c r="B234" s="170" t="s">
        <v>412</v>
      </c>
      <c r="C234" s="162">
        <v>1999</v>
      </c>
      <c r="D234" s="162" t="s">
        <v>72</v>
      </c>
      <c r="E234" s="162" t="s">
        <v>59</v>
      </c>
      <c r="F234" s="162">
        <v>2</v>
      </c>
      <c r="G234" s="162">
        <v>4</v>
      </c>
      <c r="H234" s="164">
        <v>1589.1</v>
      </c>
      <c r="I234" s="164">
        <v>1438.1</v>
      </c>
      <c r="J234" s="164">
        <v>420.4</v>
      </c>
      <c r="K234" s="165">
        <v>55</v>
      </c>
      <c r="L234" s="197"/>
      <c r="M234" s="197"/>
      <c r="N234" s="197"/>
      <c r="O234" s="197"/>
      <c r="P234" s="197"/>
      <c r="Q234" s="197"/>
      <c r="R234" s="197"/>
      <c r="S234" s="197"/>
      <c r="T234" s="197"/>
      <c r="U234" s="197"/>
      <c r="V234" s="197"/>
      <c r="W234" s="197"/>
      <c r="X234" s="197"/>
      <c r="Y234" s="197"/>
    </row>
    <row r="235" spans="1:25" s="198" customFormat="1" ht="16.899999999999999" customHeight="1" x14ac:dyDescent="0.2">
      <c r="A235" s="183">
        <f t="shared" si="46"/>
        <v>88</v>
      </c>
      <c r="B235" s="170" t="s">
        <v>413</v>
      </c>
      <c r="C235" s="162">
        <v>1985</v>
      </c>
      <c r="D235" s="162" t="s">
        <v>72</v>
      </c>
      <c r="E235" s="162" t="s">
        <v>414</v>
      </c>
      <c r="F235" s="162">
        <v>2</v>
      </c>
      <c r="G235" s="162">
        <v>3</v>
      </c>
      <c r="H235" s="164">
        <v>949.6</v>
      </c>
      <c r="I235" s="164">
        <v>859.7</v>
      </c>
      <c r="J235" s="164">
        <v>859.7</v>
      </c>
      <c r="K235" s="165">
        <v>32</v>
      </c>
      <c r="L235" s="197"/>
      <c r="M235" s="197"/>
      <c r="N235" s="197"/>
      <c r="O235" s="197"/>
      <c r="P235" s="197"/>
      <c r="Q235" s="197"/>
      <c r="R235" s="197"/>
      <c r="S235" s="197"/>
      <c r="T235" s="197"/>
      <c r="U235" s="197"/>
      <c r="V235" s="197"/>
      <c r="W235" s="197"/>
      <c r="X235" s="197"/>
      <c r="Y235" s="197"/>
    </row>
    <row r="236" spans="1:25" s="198" customFormat="1" ht="16.899999999999999" customHeight="1" x14ac:dyDescent="0.2">
      <c r="A236" s="183">
        <f t="shared" si="46"/>
        <v>89</v>
      </c>
      <c r="B236" s="170" t="s">
        <v>415</v>
      </c>
      <c r="C236" s="162" t="s">
        <v>406</v>
      </c>
      <c r="D236" s="162" t="s">
        <v>72</v>
      </c>
      <c r="E236" s="162" t="s">
        <v>231</v>
      </c>
      <c r="F236" s="162">
        <v>2</v>
      </c>
      <c r="G236" s="162">
        <v>3</v>
      </c>
      <c r="H236" s="164">
        <v>596.70000000000005</v>
      </c>
      <c r="I236" s="164">
        <v>525.4</v>
      </c>
      <c r="J236" s="164">
        <v>178.4</v>
      </c>
      <c r="K236" s="165">
        <v>24</v>
      </c>
      <c r="L236" s="197"/>
      <c r="M236" s="197"/>
      <c r="N236" s="197"/>
      <c r="O236" s="197"/>
      <c r="P236" s="197"/>
      <c r="Q236" s="197"/>
      <c r="R236" s="197"/>
      <c r="S236" s="197"/>
      <c r="T236" s="197"/>
      <c r="U236" s="197"/>
      <c r="V236" s="197"/>
      <c r="W236" s="197"/>
      <c r="X236" s="197"/>
      <c r="Y236" s="197"/>
    </row>
    <row r="237" spans="1:25" s="198" customFormat="1" ht="16.899999999999999" customHeight="1" x14ac:dyDescent="0.2">
      <c r="A237" s="183">
        <f t="shared" si="46"/>
        <v>90</v>
      </c>
      <c r="B237" s="170" t="s">
        <v>416</v>
      </c>
      <c r="C237" s="162" t="s">
        <v>417</v>
      </c>
      <c r="D237" s="162" t="s">
        <v>72</v>
      </c>
      <c r="E237" s="162" t="s">
        <v>231</v>
      </c>
      <c r="F237" s="162">
        <v>2</v>
      </c>
      <c r="G237" s="162">
        <v>1</v>
      </c>
      <c r="H237" s="164">
        <v>357.1</v>
      </c>
      <c r="I237" s="164">
        <v>327.10000000000002</v>
      </c>
      <c r="J237" s="164">
        <v>124.9</v>
      </c>
      <c r="K237" s="165">
        <v>21</v>
      </c>
      <c r="L237" s="197"/>
      <c r="M237" s="197"/>
      <c r="N237" s="197"/>
      <c r="O237" s="197"/>
      <c r="P237" s="197"/>
      <c r="Q237" s="197"/>
      <c r="R237" s="197"/>
      <c r="S237" s="197"/>
      <c r="T237" s="197"/>
      <c r="U237" s="197"/>
      <c r="V237" s="197"/>
      <c r="W237" s="197"/>
      <c r="X237" s="197"/>
      <c r="Y237" s="197"/>
    </row>
    <row r="238" spans="1:25" s="198" customFormat="1" ht="16.899999999999999" customHeight="1" x14ac:dyDescent="0.2">
      <c r="A238" s="183">
        <f t="shared" si="46"/>
        <v>91</v>
      </c>
      <c r="B238" s="170" t="s">
        <v>418</v>
      </c>
      <c r="C238" s="162" t="s">
        <v>419</v>
      </c>
      <c r="D238" s="162" t="s">
        <v>72</v>
      </c>
      <c r="E238" s="162" t="s">
        <v>231</v>
      </c>
      <c r="F238" s="162">
        <v>2</v>
      </c>
      <c r="G238" s="162">
        <v>3</v>
      </c>
      <c r="H238" s="164">
        <v>584.79999999999995</v>
      </c>
      <c r="I238" s="164">
        <v>515.5</v>
      </c>
      <c r="J238" s="164">
        <v>224.7</v>
      </c>
      <c r="K238" s="165">
        <v>19</v>
      </c>
      <c r="L238" s="197"/>
      <c r="M238" s="197"/>
      <c r="N238" s="197"/>
      <c r="O238" s="197"/>
      <c r="P238" s="197"/>
      <c r="Q238" s="197"/>
      <c r="R238" s="197"/>
      <c r="S238" s="197"/>
      <c r="T238" s="197"/>
      <c r="U238" s="197"/>
      <c r="V238" s="197"/>
      <c r="W238" s="197"/>
      <c r="X238" s="197"/>
      <c r="Y238" s="197"/>
    </row>
    <row r="239" spans="1:25" s="198" customFormat="1" ht="16.899999999999999" customHeight="1" x14ac:dyDescent="0.2">
      <c r="A239" s="183">
        <f t="shared" si="46"/>
        <v>92</v>
      </c>
      <c r="B239" s="170" t="s">
        <v>420</v>
      </c>
      <c r="C239" s="162" t="s">
        <v>408</v>
      </c>
      <c r="D239" s="162" t="s">
        <v>72</v>
      </c>
      <c r="E239" s="162" t="s">
        <v>231</v>
      </c>
      <c r="F239" s="162">
        <v>2</v>
      </c>
      <c r="G239" s="162">
        <v>3</v>
      </c>
      <c r="H239" s="164">
        <v>603.29999999999995</v>
      </c>
      <c r="I239" s="164">
        <v>542.79999999999995</v>
      </c>
      <c r="J239" s="164">
        <v>108.6</v>
      </c>
      <c r="K239" s="165">
        <v>29</v>
      </c>
      <c r="L239" s="197"/>
      <c r="M239" s="197"/>
      <c r="N239" s="197"/>
      <c r="O239" s="197"/>
      <c r="P239" s="197"/>
      <c r="Q239" s="197"/>
      <c r="R239" s="197"/>
      <c r="S239" s="197"/>
      <c r="T239" s="197"/>
      <c r="U239" s="197"/>
      <c r="V239" s="197"/>
      <c r="W239" s="197"/>
      <c r="X239" s="197"/>
      <c r="Y239" s="197"/>
    </row>
    <row r="240" spans="1:25" s="198" customFormat="1" ht="39.75" customHeight="1" x14ac:dyDescent="0.2">
      <c r="A240" s="271" t="s">
        <v>113</v>
      </c>
      <c r="B240" s="271"/>
      <c r="C240" s="271"/>
      <c r="D240" s="271"/>
      <c r="E240" s="271"/>
      <c r="F240" s="271"/>
      <c r="G240" s="271"/>
      <c r="H240" s="271"/>
      <c r="I240" s="271"/>
      <c r="J240" s="271"/>
      <c r="K240" s="271"/>
      <c r="L240" s="197"/>
      <c r="M240" s="197"/>
      <c r="N240" s="197"/>
      <c r="O240" s="197"/>
      <c r="P240" s="197"/>
      <c r="Q240" s="197"/>
      <c r="R240" s="197"/>
      <c r="S240" s="197"/>
      <c r="T240" s="197"/>
      <c r="U240" s="197"/>
      <c r="V240" s="197"/>
      <c r="W240" s="197"/>
      <c r="X240" s="197"/>
      <c r="Y240" s="197"/>
    </row>
    <row r="241" spans="1:25" s="198" customFormat="1" ht="15.75" customHeight="1" x14ac:dyDescent="0.2">
      <c r="A241" s="268" t="s">
        <v>28</v>
      </c>
      <c r="B241" s="268"/>
      <c r="C241" s="157" t="s">
        <v>29</v>
      </c>
      <c r="D241" s="157" t="s">
        <v>29</v>
      </c>
      <c r="E241" s="157" t="s">
        <v>29</v>
      </c>
      <c r="F241" s="157" t="s">
        <v>29</v>
      </c>
      <c r="G241" s="157" t="s">
        <v>29</v>
      </c>
      <c r="H241" s="158">
        <f>H242+H246+H249+H260+H279+H282+H286+H288+H290+H292+H296+H303+H305+H310+H316+H329+H331+H337+H347</f>
        <v>361051.78999999992</v>
      </c>
      <c r="I241" s="158">
        <f>I242+I246+I249+I260+I279+I282+I286+I288+I290+I292+I296+I303+I305+I310+I316+I329+I331+I337+I347</f>
        <v>305869.19</v>
      </c>
      <c r="J241" s="158">
        <f>J242+J246+J249+J260+J279+J282+J286+J288+J290+J292+J296+J303+J305+J310+J316+J329+J331+J337+J347</f>
        <v>278308.27</v>
      </c>
      <c r="K241" s="159">
        <f>K242+K246+K249+K260+K279+K282+K286+K288+K290+K292+K296+K303+K305+K310+K316+K329+K331+K337+K347</f>
        <v>13218</v>
      </c>
      <c r="L241" s="197"/>
      <c r="M241" s="197"/>
      <c r="N241" s="197"/>
      <c r="O241" s="197"/>
      <c r="P241" s="197"/>
      <c r="Q241" s="197"/>
      <c r="R241" s="197"/>
      <c r="S241" s="197"/>
      <c r="T241" s="197"/>
      <c r="U241" s="197"/>
      <c r="V241" s="197"/>
      <c r="W241" s="197"/>
      <c r="X241" s="197"/>
      <c r="Y241" s="197"/>
    </row>
    <row r="242" spans="1:25" s="198" customFormat="1" ht="28.5" customHeight="1" x14ac:dyDescent="0.2">
      <c r="A242" s="268" t="s">
        <v>13</v>
      </c>
      <c r="B242" s="268"/>
      <c r="C242" s="157" t="s">
        <v>29</v>
      </c>
      <c r="D242" s="157" t="s">
        <v>29</v>
      </c>
      <c r="E242" s="157" t="s">
        <v>29</v>
      </c>
      <c r="F242" s="157" t="s">
        <v>29</v>
      </c>
      <c r="G242" s="157" t="s">
        <v>29</v>
      </c>
      <c r="H242" s="158">
        <f t="shared" ref="H242:K242" si="47">SUM(H243:H245)</f>
        <v>14409.6</v>
      </c>
      <c r="I242" s="158">
        <f t="shared" si="47"/>
        <v>11250.1</v>
      </c>
      <c r="J242" s="158">
        <f t="shared" si="47"/>
        <v>8543.5</v>
      </c>
      <c r="K242" s="159">
        <f t="shared" si="47"/>
        <v>476</v>
      </c>
      <c r="L242" s="197"/>
      <c r="M242" s="197"/>
      <c r="N242" s="197"/>
      <c r="O242" s="197"/>
      <c r="P242" s="197"/>
      <c r="Q242" s="197"/>
      <c r="R242" s="197"/>
      <c r="S242" s="197"/>
      <c r="T242" s="197"/>
      <c r="U242" s="197"/>
      <c r="V242" s="197"/>
      <c r="W242" s="197"/>
      <c r="X242" s="197"/>
      <c r="Y242" s="197"/>
    </row>
    <row r="243" spans="1:25" s="198" customFormat="1" ht="15.75" x14ac:dyDescent="0.2">
      <c r="A243" s="199">
        <v>1</v>
      </c>
      <c r="B243" s="200" t="s">
        <v>114</v>
      </c>
      <c r="C243" s="162">
        <v>1995</v>
      </c>
      <c r="D243" s="162" t="s">
        <v>103</v>
      </c>
      <c r="E243" s="162" t="s">
        <v>59</v>
      </c>
      <c r="F243" s="162">
        <v>5</v>
      </c>
      <c r="G243" s="162">
        <v>2</v>
      </c>
      <c r="H243" s="164">
        <v>5487.9</v>
      </c>
      <c r="I243" s="164">
        <v>3851.7</v>
      </c>
      <c r="J243" s="164">
        <v>3081.4</v>
      </c>
      <c r="K243" s="165">
        <v>163</v>
      </c>
      <c r="L243" s="197"/>
      <c r="M243" s="197"/>
      <c r="N243" s="197"/>
      <c r="O243" s="197"/>
      <c r="P243" s="197"/>
      <c r="Q243" s="197"/>
      <c r="R243" s="197"/>
      <c r="S243" s="197"/>
      <c r="T243" s="197"/>
      <c r="U243" s="197"/>
      <c r="V243" s="197"/>
      <c r="W243" s="197"/>
      <c r="X243" s="197"/>
      <c r="Y243" s="197"/>
    </row>
    <row r="244" spans="1:25" s="198" customFormat="1" ht="15.75" x14ac:dyDescent="0.2">
      <c r="A244" s="199">
        <v>2</v>
      </c>
      <c r="B244" s="200" t="s">
        <v>112</v>
      </c>
      <c r="C244" s="162">
        <v>1995</v>
      </c>
      <c r="D244" s="162" t="s">
        <v>103</v>
      </c>
      <c r="E244" s="162" t="s">
        <v>59</v>
      </c>
      <c r="F244" s="162">
        <v>9</v>
      </c>
      <c r="G244" s="162">
        <v>2</v>
      </c>
      <c r="H244" s="164">
        <v>4566.1000000000004</v>
      </c>
      <c r="I244" s="164">
        <v>4005.5</v>
      </c>
      <c r="J244" s="164">
        <v>2795.3</v>
      </c>
      <c r="K244" s="165">
        <v>166</v>
      </c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</row>
    <row r="245" spans="1:25" s="198" customFormat="1" ht="15.75" x14ac:dyDescent="0.2">
      <c r="A245" s="199">
        <v>3</v>
      </c>
      <c r="B245" s="200" t="s">
        <v>115</v>
      </c>
      <c r="C245" s="162">
        <v>1977</v>
      </c>
      <c r="D245" s="162" t="s">
        <v>103</v>
      </c>
      <c r="E245" s="162" t="s">
        <v>59</v>
      </c>
      <c r="F245" s="162">
        <v>5</v>
      </c>
      <c r="G245" s="162">
        <v>4</v>
      </c>
      <c r="H245" s="164">
        <v>4355.6000000000004</v>
      </c>
      <c r="I245" s="164">
        <v>3392.9</v>
      </c>
      <c r="J245" s="164">
        <v>2666.8</v>
      </c>
      <c r="K245" s="165">
        <v>147</v>
      </c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</row>
    <row r="246" spans="1:25" ht="32.450000000000003" customHeight="1" x14ac:dyDescent="0.2">
      <c r="A246" s="268" t="s">
        <v>86</v>
      </c>
      <c r="B246" s="268"/>
      <c r="C246" s="157" t="s">
        <v>29</v>
      </c>
      <c r="D246" s="157" t="s">
        <v>29</v>
      </c>
      <c r="E246" s="157" t="s">
        <v>29</v>
      </c>
      <c r="F246" s="157" t="s">
        <v>29</v>
      </c>
      <c r="G246" s="157" t="s">
        <v>29</v>
      </c>
      <c r="H246" s="158">
        <f>SUM(H247:H248)</f>
        <v>14473</v>
      </c>
      <c r="I246" s="158">
        <f t="shared" ref="I246:K246" si="48">SUM(I247:I248)</f>
        <v>10344.099999999999</v>
      </c>
      <c r="J246" s="158">
        <f t="shared" si="48"/>
        <v>9578.9000000000015</v>
      </c>
      <c r="K246" s="159">
        <f t="shared" si="48"/>
        <v>420</v>
      </c>
    </row>
    <row r="247" spans="1:25" ht="15.75" x14ac:dyDescent="0.2">
      <c r="A247" s="162">
        <v>4</v>
      </c>
      <c r="B247" s="170" t="s">
        <v>130</v>
      </c>
      <c r="C247" s="162">
        <v>1972</v>
      </c>
      <c r="D247" s="162" t="s">
        <v>72</v>
      </c>
      <c r="E247" s="162" t="s">
        <v>132</v>
      </c>
      <c r="F247" s="162">
        <v>5</v>
      </c>
      <c r="G247" s="162">
        <v>4</v>
      </c>
      <c r="H247" s="164">
        <v>3609.7</v>
      </c>
      <c r="I247" s="164">
        <v>2615.1999999999998</v>
      </c>
      <c r="J247" s="164">
        <v>2268.8000000000002</v>
      </c>
      <c r="K247" s="165">
        <v>116</v>
      </c>
    </row>
    <row r="248" spans="1:25" ht="15.75" x14ac:dyDescent="0.2">
      <c r="A248" s="162">
        <v>5</v>
      </c>
      <c r="B248" s="170" t="s">
        <v>131</v>
      </c>
      <c r="C248" s="162">
        <v>1985</v>
      </c>
      <c r="D248" s="162" t="s">
        <v>72</v>
      </c>
      <c r="E248" s="162" t="s">
        <v>132</v>
      </c>
      <c r="F248" s="162">
        <v>5</v>
      </c>
      <c r="G248" s="162">
        <v>10</v>
      </c>
      <c r="H248" s="164">
        <v>10863.3</v>
      </c>
      <c r="I248" s="164">
        <v>7728.9</v>
      </c>
      <c r="J248" s="164">
        <v>7310.1</v>
      </c>
      <c r="K248" s="165">
        <v>304</v>
      </c>
    </row>
    <row r="249" spans="1:25" s="198" customFormat="1" ht="33" customHeight="1" x14ac:dyDescent="0.2">
      <c r="A249" s="268" t="s">
        <v>31</v>
      </c>
      <c r="B249" s="268"/>
      <c r="C249" s="157" t="s">
        <v>29</v>
      </c>
      <c r="D249" s="157" t="s">
        <v>29</v>
      </c>
      <c r="E249" s="157" t="s">
        <v>29</v>
      </c>
      <c r="F249" s="157" t="s">
        <v>29</v>
      </c>
      <c r="G249" s="157" t="s">
        <v>29</v>
      </c>
      <c r="H249" s="158">
        <f>SUM(H250:H259)</f>
        <v>26456.23</v>
      </c>
      <c r="I249" s="158">
        <f t="shared" ref="I249:K249" si="49">SUM(I250:I259)</f>
        <v>21651.81</v>
      </c>
      <c r="J249" s="158">
        <f t="shared" si="49"/>
        <v>21651.81</v>
      </c>
      <c r="K249" s="159">
        <f t="shared" si="49"/>
        <v>891</v>
      </c>
      <c r="L249" s="197"/>
      <c r="M249" s="197"/>
      <c r="N249" s="197"/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</row>
    <row r="250" spans="1:25" s="198" customFormat="1" ht="31.15" customHeight="1" x14ac:dyDescent="0.25">
      <c r="A250" s="201">
        <v>6</v>
      </c>
      <c r="B250" s="234" t="s">
        <v>137</v>
      </c>
      <c r="C250" s="203">
        <v>1962</v>
      </c>
      <c r="D250" s="201" t="s">
        <v>140</v>
      </c>
      <c r="E250" s="174" t="s">
        <v>142</v>
      </c>
      <c r="F250" s="201">
        <v>2</v>
      </c>
      <c r="G250" s="201">
        <v>2</v>
      </c>
      <c r="H250" s="204">
        <v>661.5</v>
      </c>
      <c r="I250" s="205">
        <v>613.1</v>
      </c>
      <c r="J250" s="205">
        <v>613.1</v>
      </c>
      <c r="K250" s="206">
        <v>23</v>
      </c>
      <c r="L250" s="197"/>
      <c r="M250" s="197"/>
      <c r="N250" s="197"/>
      <c r="O250" s="197"/>
      <c r="P250" s="197"/>
      <c r="Q250" s="197"/>
      <c r="R250" s="197"/>
      <c r="S250" s="197"/>
      <c r="T250" s="197"/>
      <c r="U250" s="197"/>
      <c r="V250" s="197"/>
      <c r="W250" s="197"/>
      <c r="X250" s="197"/>
      <c r="Y250" s="197"/>
    </row>
    <row r="251" spans="1:25" s="198" customFormat="1" ht="15.75" x14ac:dyDescent="0.25">
      <c r="A251" s="201">
        <v>7</v>
      </c>
      <c r="B251" s="234" t="s">
        <v>138</v>
      </c>
      <c r="C251" s="203">
        <v>1982</v>
      </c>
      <c r="D251" s="201" t="s">
        <v>140</v>
      </c>
      <c r="E251" s="174" t="s">
        <v>63</v>
      </c>
      <c r="F251" s="201">
        <v>9</v>
      </c>
      <c r="G251" s="201">
        <v>2</v>
      </c>
      <c r="H251" s="204">
        <v>5984</v>
      </c>
      <c r="I251" s="205">
        <v>4394.8999999999996</v>
      </c>
      <c r="J251" s="205">
        <v>4394.8999999999996</v>
      </c>
      <c r="K251" s="206">
        <v>198</v>
      </c>
      <c r="L251" s="197"/>
      <c r="M251" s="197"/>
      <c r="N251" s="197"/>
      <c r="O251" s="197"/>
      <c r="P251" s="197"/>
      <c r="Q251" s="197"/>
      <c r="R251" s="197"/>
      <c r="S251" s="197"/>
      <c r="T251" s="197"/>
      <c r="U251" s="197"/>
      <c r="V251" s="197"/>
      <c r="W251" s="197"/>
      <c r="X251" s="197"/>
      <c r="Y251" s="197"/>
    </row>
    <row r="252" spans="1:25" s="198" customFormat="1" ht="15.75" x14ac:dyDescent="0.25">
      <c r="A252" s="201">
        <v>8</v>
      </c>
      <c r="B252" s="234" t="s">
        <v>139</v>
      </c>
      <c r="C252" s="203">
        <v>1983</v>
      </c>
      <c r="D252" s="201" t="s">
        <v>140</v>
      </c>
      <c r="E252" s="174" t="s">
        <v>63</v>
      </c>
      <c r="F252" s="201">
        <v>9</v>
      </c>
      <c r="G252" s="201">
        <v>2</v>
      </c>
      <c r="H252" s="204">
        <v>5105.3</v>
      </c>
      <c r="I252" s="205">
        <v>4405.1000000000004</v>
      </c>
      <c r="J252" s="205">
        <v>4405.1000000000004</v>
      </c>
      <c r="K252" s="206">
        <v>182</v>
      </c>
      <c r="L252" s="197"/>
      <c r="M252" s="197"/>
      <c r="N252" s="197"/>
      <c r="O252" s="197"/>
      <c r="P252" s="197"/>
      <c r="Q252" s="197"/>
      <c r="R252" s="197"/>
      <c r="S252" s="197"/>
      <c r="T252" s="197"/>
      <c r="U252" s="197"/>
      <c r="V252" s="197"/>
      <c r="W252" s="197"/>
      <c r="X252" s="197"/>
      <c r="Y252" s="197"/>
    </row>
    <row r="253" spans="1:25" s="198" customFormat="1" ht="15.75" x14ac:dyDescent="0.2">
      <c r="A253" s="201">
        <v>9</v>
      </c>
      <c r="B253" s="235" t="s">
        <v>143</v>
      </c>
      <c r="C253" s="203">
        <v>1974</v>
      </c>
      <c r="D253" s="201" t="s">
        <v>140</v>
      </c>
      <c r="E253" s="174" t="s">
        <v>141</v>
      </c>
      <c r="F253" s="201">
        <v>5</v>
      </c>
      <c r="G253" s="201">
        <v>6</v>
      </c>
      <c r="H253" s="204">
        <v>5040.7299999999996</v>
      </c>
      <c r="I253" s="205">
        <v>4432.21</v>
      </c>
      <c r="J253" s="205">
        <v>4432.21</v>
      </c>
      <c r="K253" s="206">
        <v>179</v>
      </c>
      <c r="L253" s="197"/>
      <c r="M253" s="197"/>
      <c r="N253" s="197"/>
      <c r="O253" s="197"/>
      <c r="P253" s="197"/>
      <c r="Q253" s="197"/>
      <c r="R253" s="197"/>
      <c r="S253" s="197"/>
      <c r="T253" s="197"/>
      <c r="U253" s="197"/>
      <c r="V253" s="197"/>
      <c r="W253" s="197"/>
      <c r="X253" s="197"/>
      <c r="Y253" s="197"/>
    </row>
    <row r="254" spans="1:25" s="198" customFormat="1" ht="15.75" x14ac:dyDescent="0.2">
      <c r="A254" s="201">
        <v>10</v>
      </c>
      <c r="B254" s="236" t="s">
        <v>144</v>
      </c>
      <c r="C254" s="203">
        <v>1958</v>
      </c>
      <c r="D254" s="201" t="s">
        <v>140</v>
      </c>
      <c r="E254" s="174" t="s">
        <v>142</v>
      </c>
      <c r="F254" s="201">
        <v>2</v>
      </c>
      <c r="G254" s="201">
        <v>2</v>
      </c>
      <c r="H254" s="204">
        <v>685</v>
      </c>
      <c r="I254" s="205">
        <v>632.20000000000005</v>
      </c>
      <c r="J254" s="205">
        <v>632.20000000000005</v>
      </c>
      <c r="K254" s="206">
        <v>31</v>
      </c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</row>
    <row r="255" spans="1:25" s="198" customFormat="1" ht="15.75" x14ac:dyDescent="0.25">
      <c r="A255" s="201">
        <v>11</v>
      </c>
      <c r="B255" s="234" t="s">
        <v>145</v>
      </c>
      <c r="C255" s="203">
        <v>1988</v>
      </c>
      <c r="D255" s="201" t="s">
        <v>140</v>
      </c>
      <c r="E255" s="174" t="s">
        <v>63</v>
      </c>
      <c r="F255" s="201">
        <v>5</v>
      </c>
      <c r="G255" s="201">
        <v>6</v>
      </c>
      <c r="H255" s="204">
        <v>5105.8</v>
      </c>
      <c r="I255" s="205">
        <v>4224.6000000000004</v>
      </c>
      <c r="J255" s="205">
        <v>4224.6000000000004</v>
      </c>
      <c r="K255" s="206">
        <v>187</v>
      </c>
      <c r="L255" s="197"/>
      <c r="M255" s="197"/>
      <c r="N255" s="197"/>
      <c r="O255" s="197"/>
      <c r="P255" s="197"/>
      <c r="Q255" s="197"/>
      <c r="R255" s="197"/>
      <c r="S255" s="197"/>
      <c r="T255" s="197"/>
      <c r="U255" s="197"/>
      <c r="V255" s="197"/>
      <c r="W255" s="197"/>
      <c r="X255" s="197"/>
      <c r="Y255" s="197"/>
    </row>
    <row r="256" spans="1:25" s="198" customFormat="1" ht="15.75" x14ac:dyDescent="0.25">
      <c r="A256" s="201">
        <v>12</v>
      </c>
      <c r="B256" s="234" t="s">
        <v>146</v>
      </c>
      <c r="C256" s="203">
        <v>1952</v>
      </c>
      <c r="D256" s="201" t="s">
        <v>140</v>
      </c>
      <c r="E256" s="174" t="s">
        <v>142</v>
      </c>
      <c r="F256" s="201">
        <v>2</v>
      </c>
      <c r="G256" s="201">
        <v>2</v>
      </c>
      <c r="H256" s="204">
        <v>479.4</v>
      </c>
      <c r="I256" s="205">
        <v>421.9</v>
      </c>
      <c r="J256" s="205">
        <v>421.9</v>
      </c>
      <c r="K256" s="206">
        <v>15</v>
      </c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97"/>
      <c r="W256" s="197"/>
      <c r="X256" s="197"/>
      <c r="Y256" s="197"/>
    </row>
    <row r="257" spans="1:25" s="198" customFormat="1" ht="15.75" x14ac:dyDescent="0.25">
      <c r="A257" s="201">
        <v>13</v>
      </c>
      <c r="B257" s="234" t="s">
        <v>147</v>
      </c>
      <c r="C257" s="203">
        <v>1948</v>
      </c>
      <c r="D257" s="201" t="s">
        <v>140</v>
      </c>
      <c r="E257" s="174" t="s">
        <v>142</v>
      </c>
      <c r="F257" s="201">
        <v>2</v>
      </c>
      <c r="G257" s="201">
        <v>2</v>
      </c>
      <c r="H257" s="204">
        <v>469.7</v>
      </c>
      <c r="I257" s="205">
        <v>411.6</v>
      </c>
      <c r="J257" s="207">
        <v>411.6</v>
      </c>
      <c r="K257" s="165">
        <v>19</v>
      </c>
      <c r="L257" s="197"/>
      <c r="M257" s="197"/>
      <c r="N257" s="197"/>
      <c r="O257" s="197"/>
      <c r="P257" s="197"/>
      <c r="Q257" s="197"/>
      <c r="R257" s="197"/>
      <c r="S257" s="197"/>
      <c r="T257" s="197"/>
      <c r="U257" s="197"/>
      <c r="V257" s="197"/>
      <c r="W257" s="197"/>
      <c r="X257" s="197"/>
      <c r="Y257" s="197"/>
    </row>
    <row r="258" spans="1:25" ht="15.75" x14ac:dyDescent="0.25">
      <c r="A258" s="201">
        <v>14</v>
      </c>
      <c r="B258" s="234" t="s">
        <v>148</v>
      </c>
      <c r="C258" s="204">
        <v>1985</v>
      </c>
      <c r="D258" s="204" t="s">
        <v>140</v>
      </c>
      <c r="E258" s="204" t="s">
        <v>141</v>
      </c>
      <c r="F258" s="237">
        <v>2</v>
      </c>
      <c r="G258" s="237">
        <v>3</v>
      </c>
      <c r="H258" s="204">
        <v>1154.5</v>
      </c>
      <c r="I258" s="204">
        <v>965.5</v>
      </c>
      <c r="J258" s="204">
        <v>965.5</v>
      </c>
      <c r="K258" s="237">
        <v>14</v>
      </c>
    </row>
    <row r="259" spans="1:25" ht="15.75" x14ac:dyDescent="0.25">
      <c r="A259" s="201">
        <v>15</v>
      </c>
      <c r="B259" s="234" t="s">
        <v>149</v>
      </c>
      <c r="C259" s="204">
        <v>1958</v>
      </c>
      <c r="D259" s="204" t="s">
        <v>140</v>
      </c>
      <c r="E259" s="204" t="s">
        <v>142</v>
      </c>
      <c r="F259" s="237">
        <v>3</v>
      </c>
      <c r="G259" s="237">
        <v>3</v>
      </c>
      <c r="H259" s="204">
        <v>1770.3</v>
      </c>
      <c r="I259" s="204">
        <v>1150.7</v>
      </c>
      <c r="J259" s="204">
        <v>1150.7</v>
      </c>
      <c r="K259" s="237">
        <v>43</v>
      </c>
    </row>
    <row r="260" spans="1:25" ht="36.6" customHeight="1" x14ac:dyDescent="0.2">
      <c r="A260" s="268" t="s">
        <v>37</v>
      </c>
      <c r="B260" s="268"/>
      <c r="C260" s="157" t="s">
        <v>29</v>
      </c>
      <c r="D260" s="157" t="s">
        <v>29</v>
      </c>
      <c r="E260" s="157" t="s">
        <v>29</v>
      </c>
      <c r="F260" s="157" t="s">
        <v>29</v>
      </c>
      <c r="G260" s="157" t="s">
        <v>29</v>
      </c>
      <c r="H260" s="158">
        <f>SUM(H261:H278)</f>
        <v>100164.08</v>
      </c>
      <c r="I260" s="158">
        <f t="shared" ref="I260:K260" si="50">SUM(I261:I278)</f>
        <v>82887.799999999988</v>
      </c>
      <c r="J260" s="158">
        <f t="shared" si="50"/>
        <v>92303.499999999971</v>
      </c>
      <c r="K260" s="159">
        <f t="shared" si="50"/>
        <v>4775</v>
      </c>
    </row>
    <row r="261" spans="1:25" ht="15.75" x14ac:dyDescent="0.2">
      <c r="A261" s="162">
        <v>16</v>
      </c>
      <c r="B261" s="163" t="s">
        <v>190</v>
      </c>
      <c r="C261" s="201">
        <v>1967</v>
      </c>
      <c r="D261" s="162" t="s">
        <v>72</v>
      </c>
      <c r="E261" s="162" t="s">
        <v>152</v>
      </c>
      <c r="F261" s="201">
        <v>5</v>
      </c>
      <c r="G261" s="201">
        <v>3</v>
      </c>
      <c r="H261" s="224">
        <v>3593.5</v>
      </c>
      <c r="I261" s="210">
        <v>2115.6999999999998</v>
      </c>
      <c r="J261" s="224">
        <v>19880</v>
      </c>
      <c r="K261" s="225">
        <v>182</v>
      </c>
    </row>
    <row r="262" spans="1:25" ht="15.75" x14ac:dyDescent="0.2">
      <c r="A262" s="162">
        <f>A261+1</f>
        <v>17</v>
      </c>
      <c r="B262" s="227" t="s">
        <v>191</v>
      </c>
      <c r="C262" s="228">
        <v>1969</v>
      </c>
      <c r="D262" s="162" t="s">
        <v>72</v>
      </c>
      <c r="E262" s="162" t="s">
        <v>152</v>
      </c>
      <c r="F262" s="201">
        <v>5</v>
      </c>
      <c r="G262" s="201">
        <v>4</v>
      </c>
      <c r="H262" s="224">
        <v>3668.3</v>
      </c>
      <c r="I262" s="210">
        <v>2684.3</v>
      </c>
      <c r="J262" s="224">
        <v>2351</v>
      </c>
      <c r="K262" s="225">
        <v>198</v>
      </c>
    </row>
    <row r="263" spans="1:25" ht="15.75" x14ac:dyDescent="0.2">
      <c r="A263" s="162">
        <f t="shared" ref="A263:A278" si="51">A262+1</f>
        <v>18</v>
      </c>
      <c r="B263" s="227" t="s">
        <v>192</v>
      </c>
      <c r="C263" s="162">
        <v>1967</v>
      </c>
      <c r="D263" s="162" t="s">
        <v>72</v>
      </c>
      <c r="E263" s="174" t="s">
        <v>152</v>
      </c>
      <c r="F263" s="162">
        <v>5</v>
      </c>
      <c r="G263" s="162">
        <v>6</v>
      </c>
      <c r="H263" s="164">
        <v>5468.6</v>
      </c>
      <c r="I263" s="164">
        <v>3977.4</v>
      </c>
      <c r="J263" s="164">
        <v>3535</v>
      </c>
      <c r="K263" s="165">
        <v>314</v>
      </c>
    </row>
    <row r="264" spans="1:25" ht="15.75" x14ac:dyDescent="0.2">
      <c r="A264" s="162">
        <f t="shared" si="51"/>
        <v>19</v>
      </c>
      <c r="B264" s="227" t="s">
        <v>193</v>
      </c>
      <c r="C264" s="162">
        <v>1968</v>
      </c>
      <c r="D264" s="162" t="s">
        <v>72</v>
      </c>
      <c r="E264" s="162" t="s">
        <v>152</v>
      </c>
      <c r="F264" s="162">
        <v>5</v>
      </c>
      <c r="G264" s="162">
        <v>4</v>
      </c>
      <c r="H264" s="164">
        <v>4702.5</v>
      </c>
      <c r="I264" s="164">
        <v>3527.5</v>
      </c>
      <c r="J264" s="229">
        <v>3412.1</v>
      </c>
      <c r="K264" s="230">
        <v>181</v>
      </c>
    </row>
    <row r="265" spans="1:25" ht="15.75" x14ac:dyDescent="0.2">
      <c r="A265" s="162">
        <f t="shared" si="51"/>
        <v>20</v>
      </c>
      <c r="B265" s="163" t="s">
        <v>194</v>
      </c>
      <c r="C265" s="162">
        <v>1966</v>
      </c>
      <c r="D265" s="162" t="s">
        <v>72</v>
      </c>
      <c r="E265" s="162" t="s">
        <v>152</v>
      </c>
      <c r="F265" s="162">
        <v>5</v>
      </c>
      <c r="G265" s="162">
        <v>3</v>
      </c>
      <c r="H265" s="164">
        <v>4536.5</v>
      </c>
      <c r="I265" s="164">
        <v>2938.4</v>
      </c>
      <c r="J265" s="229">
        <v>2516.8000000000002</v>
      </c>
      <c r="K265" s="230">
        <v>211</v>
      </c>
    </row>
    <row r="266" spans="1:25" ht="15.75" x14ac:dyDescent="0.2">
      <c r="A266" s="162">
        <f t="shared" si="51"/>
        <v>21</v>
      </c>
      <c r="B266" s="227" t="s">
        <v>195</v>
      </c>
      <c r="C266" s="201">
        <v>1988</v>
      </c>
      <c r="D266" s="162" t="s">
        <v>72</v>
      </c>
      <c r="E266" s="162" t="s">
        <v>152</v>
      </c>
      <c r="F266" s="162">
        <v>9</v>
      </c>
      <c r="G266" s="162">
        <v>1</v>
      </c>
      <c r="H266" s="164">
        <v>7196.3</v>
      </c>
      <c r="I266" s="164">
        <v>4428.6000000000004</v>
      </c>
      <c r="J266" s="229">
        <v>4031.4</v>
      </c>
      <c r="K266" s="230">
        <v>114</v>
      </c>
    </row>
    <row r="267" spans="1:25" ht="15.75" x14ac:dyDescent="0.2">
      <c r="A267" s="162">
        <f t="shared" si="51"/>
        <v>22</v>
      </c>
      <c r="B267" s="227" t="s">
        <v>196</v>
      </c>
      <c r="C267" s="201">
        <v>1991</v>
      </c>
      <c r="D267" s="162" t="s">
        <v>72</v>
      </c>
      <c r="E267" s="162" t="s">
        <v>152</v>
      </c>
      <c r="F267" s="162">
        <v>9</v>
      </c>
      <c r="G267" s="162">
        <v>1</v>
      </c>
      <c r="H267" s="164">
        <v>5842.6</v>
      </c>
      <c r="I267" s="164">
        <v>3461</v>
      </c>
      <c r="J267" s="229">
        <v>3121.7</v>
      </c>
      <c r="K267" s="230">
        <v>121</v>
      </c>
    </row>
    <row r="268" spans="1:25" ht="15.75" x14ac:dyDescent="0.2">
      <c r="A268" s="162">
        <f t="shared" si="51"/>
        <v>23</v>
      </c>
      <c r="B268" s="227" t="s">
        <v>197</v>
      </c>
      <c r="C268" s="201">
        <v>1987</v>
      </c>
      <c r="D268" s="162" t="s">
        <v>72</v>
      </c>
      <c r="E268" s="162" t="s">
        <v>152</v>
      </c>
      <c r="F268" s="162">
        <v>9</v>
      </c>
      <c r="G268" s="162">
        <v>4</v>
      </c>
      <c r="H268" s="164">
        <v>10919.5</v>
      </c>
      <c r="I268" s="164">
        <v>6984.1</v>
      </c>
      <c r="J268" s="229">
        <v>6181.5</v>
      </c>
      <c r="K268" s="230">
        <v>481</v>
      </c>
    </row>
    <row r="269" spans="1:25" ht="15.75" x14ac:dyDescent="0.2">
      <c r="A269" s="162">
        <f t="shared" si="51"/>
        <v>24</v>
      </c>
      <c r="B269" s="227" t="s">
        <v>198</v>
      </c>
      <c r="C269" s="201">
        <v>1969</v>
      </c>
      <c r="D269" s="162" t="s">
        <v>72</v>
      </c>
      <c r="E269" s="162" t="s">
        <v>152</v>
      </c>
      <c r="F269" s="162">
        <v>5</v>
      </c>
      <c r="G269" s="162">
        <v>6</v>
      </c>
      <c r="H269" s="164">
        <v>4455.6000000000004</v>
      </c>
      <c r="I269" s="164">
        <v>4455.6000000000004</v>
      </c>
      <c r="J269" s="229">
        <v>3713</v>
      </c>
      <c r="K269" s="230">
        <v>304</v>
      </c>
    </row>
    <row r="270" spans="1:25" ht="15.75" x14ac:dyDescent="0.2">
      <c r="A270" s="162">
        <f t="shared" si="51"/>
        <v>25</v>
      </c>
      <c r="B270" s="227" t="s">
        <v>199</v>
      </c>
      <c r="C270" s="201">
        <v>1968</v>
      </c>
      <c r="D270" s="162" t="s">
        <v>72</v>
      </c>
      <c r="E270" s="162" t="s">
        <v>152</v>
      </c>
      <c r="F270" s="162">
        <v>5</v>
      </c>
      <c r="G270" s="162">
        <v>8</v>
      </c>
      <c r="H270" s="164">
        <v>5739.5</v>
      </c>
      <c r="I270" s="164">
        <v>5739.5</v>
      </c>
      <c r="J270" s="229">
        <v>5392.6</v>
      </c>
      <c r="K270" s="230">
        <v>402</v>
      </c>
    </row>
    <row r="271" spans="1:25" ht="15.75" x14ac:dyDescent="0.2">
      <c r="A271" s="162">
        <f t="shared" si="51"/>
        <v>26</v>
      </c>
      <c r="B271" s="227" t="s">
        <v>200</v>
      </c>
      <c r="C271" s="201">
        <v>1970</v>
      </c>
      <c r="D271" s="162" t="s">
        <v>72</v>
      </c>
      <c r="E271" s="162" t="s">
        <v>152</v>
      </c>
      <c r="F271" s="162">
        <v>5</v>
      </c>
      <c r="G271" s="162">
        <v>6</v>
      </c>
      <c r="H271" s="164">
        <v>5890.7</v>
      </c>
      <c r="I271" s="164">
        <v>5890.7</v>
      </c>
      <c r="J271" s="229">
        <v>5342.6</v>
      </c>
      <c r="K271" s="230">
        <v>298</v>
      </c>
    </row>
    <row r="272" spans="1:25" ht="15.75" x14ac:dyDescent="0.2">
      <c r="A272" s="162">
        <f t="shared" si="51"/>
        <v>27</v>
      </c>
      <c r="B272" s="227" t="s">
        <v>201</v>
      </c>
      <c r="C272" s="201">
        <v>1968</v>
      </c>
      <c r="D272" s="162" t="s">
        <v>72</v>
      </c>
      <c r="E272" s="162" t="s">
        <v>152</v>
      </c>
      <c r="F272" s="162">
        <v>5</v>
      </c>
      <c r="G272" s="162">
        <v>6</v>
      </c>
      <c r="H272" s="164">
        <v>4847.2</v>
      </c>
      <c r="I272" s="164">
        <v>4427.2</v>
      </c>
      <c r="J272" s="229">
        <v>3978.4</v>
      </c>
      <c r="K272" s="230">
        <v>259</v>
      </c>
    </row>
    <row r="273" spans="1:11" ht="15.75" x14ac:dyDescent="0.2">
      <c r="A273" s="162">
        <f t="shared" si="51"/>
        <v>28</v>
      </c>
      <c r="B273" s="227" t="s">
        <v>202</v>
      </c>
      <c r="C273" s="201">
        <v>1969</v>
      </c>
      <c r="D273" s="162" t="s">
        <v>72</v>
      </c>
      <c r="E273" s="162" t="s">
        <v>152</v>
      </c>
      <c r="F273" s="162">
        <v>5</v>
      </c>
      <c r="G273" s="162">
        <v>6</v>
      </c>
      <c r="H273" s="164">
        <v>4405.3999999999996</v>
      </c>
      <c r="I273" s="164">
        <v>4344.3999999999996</v>
      </c>
      <c r="J273" s="229">
        <v>3873.9</v>
      </c>
      <c r="K273" s="230">
        <v>273</v>
      </c>
    </row>
    <row r="274" spans="1:11" ht="15.75" x14ac:dyDescent="0.2">
      <c r="A274" s="162">
        <f t="shared" si="51"/>
        <v>29</v>
      </c>
      <c r="B274" s="227" t="s">
        <v>203</v>
      </c>
      <c r="C274" s="201">
        <v>1964</v>
      </c>
      <c r="D274" s="162" t="s">
        <v>72</v>
      </c>
      <c r="E274" s="162" t="s">
        <v>59</v>
      </c>
      <c r="F274" s="162">
        <v>4</v>
      </c>
      <c r="G274" s="162">
        <v>2</v>
      </c>
      <c r="H274" s="164">
        <v>1247</v>
      </c>
      <c r="I274" s="164">
        <v>1247</v>
      </c>
      <c r="J274" s="229">
        <v>1205.4000000000001</v>
      </c>
      <c r="K274" s="230">
        <v>58</v>
      </c>
    </row>
    <row r="275" spans="1:11" ht="15.75" x14ac:dyDescent="0.2">
      <c r="A275" s="162">
        <f t="shared" si="51"/>
        <v>30</v>
      </c>
      <c r="B275" s="227" t="s">
        <v>204</v>
      </c>
      <c r="C275" s="201">
        <v>1974</v>
      </c>
      <c r="D275" s="162" t="s">
        <v>72</v>
      </c>
      <c r="E275" s="162" t="s">
        <v>59</v>
      </c>
      <c r="F275" s="162">
        <v>9</v>
      </c>
      <c r="G275" s="162">
        <v>1</v>
      </c>
      <c r="H275" s="164">
        <v>3051.58</v>
      </c>
      <c r="I275" s="164">
        <v>2067.1</v>
      </c>
      <c r="J275" s="229">
        <v>1175.5</v>
      </c>
      <c r="K275" s="230">
        <v>99</v>
      </c>
    </row>
    <row r="276" spans="1:11" ht="15.75" x14ac:dyDescent="0.2">
      <c r="A276" s="162">
        <f t="shared" si="51"/>
        <v>31</v>
      </c>
      <c r="B276" s="227" t="s">
        <v>205</v>
      </c>
      <c r="C276" s="201">
        <v>1984</v>
      </c>
      <c r="D276" s="162" t="s">
        <v>72</v>
      </c>
      <c r="E276" s="162" t="s">
        <v>152</v>
      </c>
      <c r="F276" s="162">
        <v>9</v>
      </c>
      <c r="G276" s="162">
        <v>5</v>
      </c>
      <c r="H276" s="164">
        <v>10752.8</v>
      </c>
      <c r="I276" s="164">
        <v>10752.8</v>
      </c>
      <c r="J276" s="229">
        <v>9480.2000000000007</v>
      </c>
      <c r="K276" s="230">
        <v>702</v>
      </c>
    </row>
    <row r="277" spans="1:11" ht="15.75" x14ac:dyDescent="0.2">
      <c r="A277" s="162">
        <f t="shared" si="51"/>
        <v>32</v>
      </c>
      <c r="B277" s="227" t="s">
        <v>206</v>
      </c>
      <c r="C277" s="201">
        <v>1964</v>
      </c>
      <c r="D277" s="162" t="s">
        <v>72</v>
      </c>
      <c r="E277" s="162" t="s">
        <v>152</v>
      </c>
      <c r="F277" s="162">
        <v>5</v>
      </c>
      <c r="G277" s="162">
        <v>4</v>
      </c>
      <c r="H277" s="164">
        <v>3547.1</v>
      </c>
      <c r="I277" s="164">
        <v>3547.1</v>
      </c>
      <c r="J277" s="229">
        <v>2813</v>
      </c>
      <c r="K277" s="230">
        <v>206</v>
      </c>
    </row>
    <row r="278" spans="1:11" ht="15.75" x14ac:dyDescent="0.2">
      <c r="A278" s="162">
        <f t="shared" si="51"/>
        <v>33</v>
      </c>
      <c r="B278" s="227" t="s">
        <v>207</v>
      </c>
      <c r="C278" s="201">
        <v>1988</v>
      </c>
      <c r="D278" s="162" t="s">
        <v>72</v>
      </c>
      <c r="E278" s="162" t="s">
        <v>152</v>
      </c>
      <c r="F278" s="162">
        <v>9</v>
      </c>
      <c r="G278" s="162">
        <v>5</v>
      </c>
      <c r="H278" s="164">
        <v>10299.4</v>
      </c>
      <c r="I278" s="164">
        <v>10299.4</v>
      </c>
      <c r="J278" s="229">
        <v>10299.4</v>
      </c>
      <c r="K278" s="230">
        <v>372</v>
      </c>
    </row>
    <row r="279" spans="1:11" ht="34.9" customHeight="1" x14ac:dyDescent="0.2">
      <c r="A279" s="268" t="s">
        <v>60</v>
      </c>
      <c r="B279" s="268"/>
      <c r="C279" s="157" t="s">
        <v>29</v>
      </c>
      <c r="D279" s="157" t="s">
        <v>29</v>
      </c>
      <c r="E279" s="157" t="s">
        <v>29</v>
      </c>
      <c r="F279" s="157" t="s">
        <v>29</v>
      </c>
      <c r="G279" s="157" t="s">
        <v>29</v>
      </c>
      <c r="H279" s="158">
        <f>SUM(H280:H281)</f>
        <v>882.8</v>
      </c>
      <c r="I279" s="158">
        <f t="shared" ref="I279:K279" si="52">SUM(I280:I281)</f>
        <v>730.2</v>
      </c>
      <c r="J279" s="158">
        <f t="shared" si="52"/>
        <v>691.1</v>
      </c>
      <c r="K279" s="159">
        <f t="shared" si="52"/>
        <v>44</v>
      </c>
    </row>
    <row r="280" spans="1:11" ht="15.75" x14ac:dyDescent="0.25">
      <c r="A280" s="238">
        <v>34</v>
      </c>
      <c r="B280" s="227" t="s">
        <v>213</v>
      </c>
      <c r="C280" s="239">
        <v>1963</v>
      </c>
      <c r="D280" s="239" t="s">
        <v>72</v>
      </c>
      <c r="E280" s="239" t="s">
        <v>210</v>
      </c>
      <c r="F280" s="239">
        <v>2</v>
      </c>
      <c r="G280" s="239">
        <v>1</v>
      </c>
      <c r="H280" s="240">
        <v>321.39999999999998</v>
      </c>
      <c r="I280" s="240">
        <v>237</v>
      </c>
      <c r="J280" s="240">
        <v>237</v>
      </c>
      <c r="K280" s="230">
        <v>16</v>
      </c>
    </row>
    <row r="281" spans="1:11" ht="15.75" x14ac:dyDescent="0.25">
      <c r="A281" s="238">
        <v>35</v>
      </c>
      <c r="B281" s="227" t="s">
        <v>214</v>
      </c>
      <c r="C281" s="239">
        <v>1970</v>
      </c>
      <c r="D281" s="239" t="s">
        <v>72</v>
      </c>
      <c r="E281" s="239" t="s">
        <v>210</v>
      </c>
      <c r="F281" s="239">
        <v>2</v>
      </c>
      <c r="G281" s="239">
        <v>3</v>
      </c>
      <c r="H281" s="240">
        <v>561.4</v>
      </c>
      <c r="I281" s="240">
        <v>493.2</v>
      </c>
      <c r="J281" s="240">
        <v>454.1</v>
      </c>
      <c r="K281" s="230">
        <v>28</v>
      </c>
    </row>
    <row r="282" spans="1:11" ht="34.9" customHeight="1" x14ac:dyDescent="0.2">
      <c r="A282" s="268" t="s">
        <v>58</v>
      </c>
      <c r="B282" s="268"/>
      <c r="C282" s="157" t="s">
        <v>29</v>
      </c>
      <c r="D282" s="157" t="s">
        <v>29</v>
      </c>
      <c r="E282" s="157" t="s">
        <v>29</v>
      </c>
      <c r="F282" s="157" t="s">
        <v>29</v>
      </c>
      <c r="G282" s="157" t="s">
        <v>29</v>
      </c>
      <c r="H282" s="158">
        <f>SUM(H283:H285)</f>
        <v>1750.8999999999999</v>
      </c>
      <c r="I282" s="158">
        <f t="shared" ref="I282:K282" si="53">SUM(I283:I285)</f>
        <v>1437.1999999999998</v>
      </c>
      <c r="J282" s="158">
        <f t="shared" si="53"/>
        <v>1241.5999999999999</v>
      </c>
      <c r="K282" s="159">
        <f t="shared" si="53"/>
        <v>89</v>
      </c>
    </row>
    <row r="283" spans="1:11" ht="15.75" x14ac:dyDescent="0.25">
      <c r="A283" s="238">
        <v>36</v>
      </c>
      <c r="B283" s="241" t="s">
        <v>225</v>
      </c>
      <c r="C283" s="238">
        <v>1981</v>
      </c>
      <c r="D283" s="242" t="s">
        <v>72</v>
      </c>
      <c r="E283" s="238" t="s">
        <v>59</v>
      </c>
      <c r="F283" s="238">
        <v>2</v>
      </c>
      <c r="G283" s="238">
        <v>1</v>
      </c>
      <c r="H283" s="243">
        <v>574.79999999999995</v>
      </c>
      <c r="I283" s="243">
        <v>390.8</v>
      </c>
      <c r="J283" s="243">
        <v>279.3</v>
      </c>
      <c r="K283" s="244">
        <v>38</v>
      </c>
    </row>
    <row r="284" spans="1:11" ht="15.75" x14ac:dyDescent="0.25">
      <c r="A284" s="238">
        <v>37</v>
      </c>
      <c r="B284" s="241" t="s">
        <v>226</v>
      </c>
      <c r="C284" s="238">
        <v>1965</v>
      </c>
      <c r="D284" s="242" t="s">
        <v>72</v>
      </c>
      <c r="E284" s="238" t="s">
        <v>210</v>
      </c>
      <c r="F284" s="238">
        <v>2</v>
      </c>
      <c r="G284" s="238">
        <v>3</v>
      </c>
      <c r="H284" s="243">
        <v>585.29999999999995</v>
      </c>
      <c r="I284" s="243">
        <v>517</v>
      </c>
      <c r="J284" s="243">
        <v>517</v>
      </c>
      <c r="K284" s="244">
        <v>20</v>
      </c>
    </row>
    <row r="285" spans="1:11" ht="15.75" x14ac:dyDescent="0.25">
      <c r="A285" s="238">
        <v>38</v>
      </c>
      <c r="B285" s="241" t="s">
        <v>227</v>
      </c>
      <c r="C285" s="238">
        <v>1968</v>
      </c>
      <c r="D285" s="242" t="s">
        <v>72</v>
      </c>
      <c r="E285" s="238" t="s">
        <v>210</v>
      </c>
      <c r="F285" s="238">
        <v>2</v>
      </c>
      <c r="G285" s="238">
        <v>3</v>
      </c>
      <c r="H285" s="243">
        <v>590.79999999999995</v>
      </c>
      <c r="I285" s="243">
        <v>529.4</v>
      </c>
      <c r="J285" s="243">
        <v>445.3</v>
      </c>
      <c r="K285" s="244">
        <v>31</v>
      </c>
    </row>
    <row r="286" spans="1:11" ht="32.450000000000003" customHeight="1" x14ac:dyDescent="0.2">
      <c r="A286" s="268" t="s">
        <v>82</v>
      </c>
      <c r="B286" s="268"/>
      <c r="C286" s="157" t="s">
        <v>29</v>
      </c>
      <c r="D286" s="157" t="s">
        <v>29</v>
      </c>
      <c r="E286" s="157" t="s">
        <v>29</v>
      </c>
      <c r="F286" s="157" t="s">
        <v>29</v>
      </c>
      <c r="G286" s="157" t="s">
        <v>29</v>
      </c>
      <c r="H286" s="158">
        <f>SUM(H287:H287)</f>
        <v>731.4</v>
      </c>
      <c r="I286" s="158">
        <f>SUM(I287:I287)</f>
        <v>731.4</v>
      </c>
      <c r="J286" s="158">
        <f t="shared" ref="J286" si="54">SUM(J287:J287)</f>
        <v>601.70000000000005</v>
      </c>
      <c r="K286" s="159">
        <f t="shared" ref="K286" si="55">SUM(K287:K287)</f>
        <v>33</v>
      </c>
    </row>
    <row r="287" spans="1:11" ht="15.75" x14ac:dyDescent="0.2">
      <c r="A287" s="162">
        <v>39</v>
      </c>
      <c r="B287" s="170" t="s">
        <v>230</v>
      </c>
      <c r="C287" s="162">
        <v>1985</v>
      </c>
      <c r="D287" s="162">
        <v>2009</v>
      </c>
      <c r="E287" s="162" t="s">
        <v>59</v>
      </c>
      <c r="F287" s="162">
        <v>2</v>
      </c>
      <c r="G287" s="162">
        <v>2</v>
      </c>
      <c r="H287" s="164">
        <v>731.4</v>
      </c>
      <c r="I287" s="164">
        <v>731.4</v>
      </c>
      <c r="J287" s="164">
        <v>601.70000000000005</v>
      </c>
      <c r="K287" s="165">
        <v>33</v>
      </c>
    </row>
    <row r="288" spans="1:11" ht="31.15" customHeight="1" x14ac:dyDescent="0.2">
      <c r="A288" s="268" t="s">
        <v>65</v>
      </c>
      <c r="B288" s="268"/>
      <c r="C288" s="157" t="s">
        <v>29</v>
      </c>
      <c r="D288" s="157" t="s">
        <v>29</v>
      </c>
      <c r="E288" s="157" t="s">
        <v>29</v>
      </c>
      <c r="F288" s="157" t="s">
        <v>29</v>
      </c>
      <c r="G288" s="157" t="s">
        <v>29</v>
      </c>
      <c r="H288" s="158">
        <f>SUM(H289:H289)</f>
        <v>854.3</v>
      </c>
      <c r="I288" s="158">
        <f t="shared" ref="I288:K288" si="56">SUM(I289:I289)</f>
        <v>764.3</v>
      </c>
      <c r="J288" s="158">
        <f t="shared" si="56"/>
        <v>505.6</v>
      </c>
      <c r="K288" s="159">
        <f t="shared" si="56"/>
        <v>30</v>
      </c>
    </row>
    <row r="289" spans="1:11" ht="15.75" x14ac:dyDescent="0.25">
      <c r="A289" s="162">
        <v>40</v>
      </c>
      <c r="B289" s="172" t="s">
        <v>233</v>
      </c>
      <c r="C289" s="238">
        <v>1984</v>
      </c>
      <c r="D289" s="238"/>
      <c r="E289" s="238" t="s">
        <v>231</v>
      </c>
      <c r="F289" s="238">
        <v>2</v>
      </c>
      <c r="G289" s="238">
        <v>3</v>
      </c>
      <c r="H289" s="238">
        <v>854.3</v>
      </c>
      <c r="I289" s="238">
        <v>764.3</v>
      </c>
      <c r="J289" s="238">
        <v>505.6</v>
      </c>
      <c r="K289" s="244">
        <v>30</v>
      </c>
    </row>
    <row r="290" spans="1:11" ht="45" customHeight="1" x14ac:dyDescent="0.2">
      <c r="A290" s="268" t="s">
        <v>85</v>
      </c>
      <c r="B290" s="268"/>
      <c r="C290" s="157" t="s">
        <v>29</v>
      </c>
      <c r="D290" s="157" t="s">
        <v>29</v>
      </c>
      <c r="E290" s="157" t="s">
        <v>29</v>
      </c>
      <c r="F290" s="157" t="s">
        <v>29</v>
      </c>
      <c r="G290" s="157" t="s">
        <v>29</v>
      </c>
      <c r="H290" s="158">
        <f>SUM(H291:H291)</f>
        <v>2344.9</v>
      </c>
      <c r="I290" s="158">
        <f t="shared" ref="I290" si="57">SUM(I291:I291)</f>
        <v>2043.5</v>
      </c>
      <c r="J290" s="158">
        <f t="shared" ref="J290" si="58">SUM(J291:J291)</f>
        <v>1973.49</v>
      </c>
      <c r="K290" s="159">
        <f t="shared" ref="K290" si="59">SUM(K291:K291)</f>
        <v>66</v>
      </c>
    </row>
    <row r="291" spans="1:11" ht="16.899999999999999" customHeight="1" x14ac:dyDescent="0.25">
      <c r="A291" s="238">
        <v>41</v>
      </c>
      <c r="B291" s="172" t="s">
        <v>238</v>
      </c>
      <c r="C291" s="238">
        <v>1991</v>
      </c>
      <c r="D291" s="238" t="s">
        <v>72</v>
      </c>
      <c r="E291" s="238" t="s">
        <v>84</v>
      </c>
      <c r="F291" s="238">
        <v>3</v>
      </c>
      <c r="G291" s="238">
        <v>3</v>
      </c>
      <c r="H291" s="238">
        <v>2344.9</v>
      </c>
      <c r="I291" s="238">
        <v>2043.5</v>
      </c>
      <c r="J291" s="238">
        <v>1973.49</v>
      </c>
      <c r="K291" s="244">
        <v>66</v>
      </c>
    </row>
    <row r="292" spans="1:11" ht="33" customHeight="1" x14ac:dyDescent="0.2">
      <c r="A292" s="281" t="s">
        <v>33</v>
      </c>
      <c r="B292" s="282"/>
      <c r="C292" s="157" t="s">
        <v>29</v>
      </c>
      <c r="D292" s="157" t="s">
        <v>29</v>
      </c>
      <c r="E292" s="157" t="s">
        <v>29</v>
      </c>
      <c r="F292" s="157" t="s">
        <v>29</v>
      </c>
      <c r="G292" s="157" t="s">
        <v>29</v>
      </c>
      <c r="H292" s="158">
        <f>SUM(H293:H295)</f>
        <v>5723.7000000000007</v>
      </c>
      <c r="I292" s="158">
        <f t="shared" ref="I292:K292" si="60">SUM(I293:I295)</f>
        <v>5485.3</v>
      </c>
      <c r="J292" s="158">
        <f t="shared" si="60"/>
        <v>3772</v>
      </c>
      <c r="K292" s="159">
        <f t="shared" si="60"/>
        <v>289</v>
      </c>
    </row>
    <row r="293" spans="1:11" ht="15.75" x14ac:dyDescent="0.25">
      <c r="A293" s="238">
        <v>42</v>
      </c>
      <c r="B293" s="172" t="s">
        <v>242</v>
      </c>
      <c r="C293" s="238">
        <v>1985</v>
      </c>
      <c r="D293" s="238" t="s">
        <v>72</v>
      </c>
      <c r="E293" s="238" t="s">
        <v>84</v>
      </c>
      <c r="F293" s="238">
        <v>2</v>
      </c>
      <c r="G293" s="238">
        <v>3</v>
      </c>
      <c r="H293" s="238">
        <v>987.5</v>
      </c>
      <c r="I293" s="238">
        <v>868</v>
      </c>
      <c r="J293" s="238">
        <v>494.5</v>
      </c>
      <c r="K293" s="244">
        <v>35</v>
      </c>
    </row>
    <row r="294" spans="1:11" ht="15.75" x14ac:dyDescent="0.25">
      <c r="A294" s="238">
        <v>43</v>
      </c>
      <c r="B294" s="172" t="s">
        <v>243</v>
      </c>
      <c r="C294" s="238">
        <v>1983</v>
      </c>
      <c r="D294" s="238">
        <v>2010</v>
      </c>
      <c r="E294" s="238" t="s">
        <v>84</v>
      </c>
      <c r="F294" s="238">
        <v>5</v>
      </c>
      <c r="G294" s="238">
        <v>6</v>
      </c>
      <c r="H294" s="238">
        <v>4383.1000000000004</v>
      </c>
      <c r="I294" s="238">
        <v>4383.1000000000004</v>
      </c>
      <c r="J294" s="238">
        <v>3043.3</v>
      </c>
      <c r="K294" s="244">
        <v>244</v>
      </c>
    </row>
    <row r="295" spans="1:11" ht="15.75" x14ac:dyDescent="0.25">
      <c r="A295" s="238">
        <v>44</v>
      </c>
      <c r="B295" s="172" t="s">
        <v>244</v>
      </c>
      <c r="C295" s="238">
        <v>1965</v>
      </c>
      <c r="D295" s="238">
        <v>2010</v>
      </c>
      <c r="E295" s="238" t="s">
        <v>156</v>
      </c>
      <c r="F295" s="238">
        <v>2</v>
      </c>
      <c r="G295" s="238">
        <v>1</v>
      </c>
      <c r="H295" s="238">
        <v>353.1</v>
      </c>
      <c r="I295" s="238">
        <v>234.2</v>
      </c>
      <c r="J295" s="238">
        <v>234.2</v>
      </c>
      <c r="K295" s="244">
        <v>10</v>
      </c>
    </row>
    <row r="296" spans="1:11" ht="32.450000000000003" customHeight="1" x14ac:dyDescent="0.2">
      <c r="A296" s="268" t="s">
        <v>34</v>
      </c>
      <c r="B296" s="268"/>
      <c r="C296" s="157" t="s">
        <v>29</v>
      </c>
      <c r="D296" s="157" t="s">
        <v>29</v>
      </c>
      <c r="E296" s="157" t="s">
        <v>29</v>
      </c>
      <c r="F296" s="157" t="s">
        <v>29</v>
      </c>
      <c r="G296" s="157" t="s">
        <v>29</v>
      </c>
      <c r="H296" s="158">
        <f>SUM(H297:H302)</f>
        <v>4672.9000000000005</v>
      </c>
      <c r="I296" s="158">
        <f t="shared" ref="I296:K296" si="61">SUM(I297:I302)</f>
        <v>4363.7</v>
      </c>
      <c r="J296" s="158">
        <f t="shared" si="61"/>
        <v>1510.8200000000002</v>
      </c>
      <c r="K296" s="159">
        <f t="shared" si="61"/>
        <v>180</v>
      </c>
    </row>
    <row r="297" spans="1:11" ht="15.75" x14ac:dyDescent="0.25">
      <c r="A297" s="238">
        <v>45</v>
      </c>
      <c r="B297" s="172" t="s">
        <v>253</v>
      </c>
      <c r="C297" s="238">
        <v>1983</v>
      </c>
      <c r="D297" s="238" t="s">
        <v>72</v>
      </c>
      <c r="E297" s="238" t="s">
        <v>210</v>
      </c>
      <c r="F297" s="238">
        <v>2</v>
      </c>
      <c r="G297" s="238">
        <v>3</v>
      </c>
      <c r="H297" s="238">
        <v>844.6</v>
      </c>
      <c r="I297" s="238">
        <v>844.6</v>
      </c>
      <c r="J297" s="238">
        <v>242.8</v>
      </c>
      <c r="K297" s="244">
        <v>16</v>
      </c>
    </row>
    <row r="298" spans="1:11" ht="15.75" x14ac:dyDescent="0.25">
      <c r="A298" s="238">
        <v>46</v>
      </c>
      <c r="B298" s="172" t="s">
        <v>254</v>
      </c>
      <c r="C298" s="238">
        <v>1987</v>
      </c>
      <c r="D298" s="238" t="s">
        <v>72</v>
      </c>
      <c r="E298" s="238" t="s">
        <v>210</v>
      </c>
      <c r="F298" s="238">
        <v>2</v>
      </c>
      <c r="G298" s="238">
        <v>3</v>
      </c>
      <c r="H298" s="238">
        <v>639.6</v>
      </c>
      <c r="I298" s="238">
        <v>639.6</v>
      </c>
      <c r="J298" s="238">
        <v>0</v>
      </c>
      <c r="K298" s="244">
        <v>27</v>
      </c>
    </row>
    <row r="299" spans="1:11" ht="15.75" x14ac:dyDescent="0.25">
      <c r="A299" s="238">
        <v>47</v>
      </c>
      <c r="B299" s="172" t="s">
        <v>255</v>
      </c>
      <c r="C299" s="238">
        <v>1983</v>
      </c>
      <c r="D299" s="238" t="s">
        <v>72</v>
      </c>
      <c r="E299" s="238" t="s">
        <v>210</v>
      </c>
      <c r="F299" s="238">
        <v>2</v>
      </c>
      <c r="G299" s="238">
        <v>3</v>
      </c>
      <c r="H299" s="238">
        <v>821.2</v>
      </c>
      <c r="I299" s="238">
        <v>720.5</v>
      </c>
      <c r="J299" s="238">
        <v>600.41999999999996</v>
      </c>
      <c r="K299" s="244">
        <v>20</v>
      </c>
    </row>
    <row r="300" spans="1:11" ht="15.75" x14ac:dyDescent="0.25">
      <c r="A300" s="238">
        <v>48</v>
      </c>
      <c r="B300" s="172" t="s">
        <v>256</v>
      </c>
      <c r="C300" s="238">
        <v>1988</v>
      </c>
      <c r="D300" s="238" t="s">
        <v>72</v>
      </c>
      <c r="E300" s="238" t="s">
        <v>210</v>
      </c>
      <c r="F300" s="238">
        <v>2</v>
      </c>
      <c r="G300" s="238">
        <v>3</v>
      </c>
      <c r="H300" s="238">
        <v>805.9</v>
      </c>
      <c r="I300" s="238">
        <v>716.7</v>
      </c>
      <c r="J300" s="238">
        <v>489.6</v>
      </c>
      <c r="K300" s="244">
        <v>20</v>
      </c>
    </row>
    <row r="301" spans="1:11" ht="15.75" x14ac:dyDescent="0.25">
      <c r="A301" s="238">
        <v>49</v>
      </c>
      <c r="B301" s="172" t="s">
        <v>257</v>
      </c>
      <c r="C301" s="238">
        <v>1974</v>
      </c>
      <c r="D301" s="238" t="s">
        <v>72</v>
      </c>
      <c r="E301" s="238" t="s">
        <v>59</v>
      </c>
      <c r="F301" s="238">
        <v>2</v>
      </c>
      <c r="G301" s="238">
        <v>2</v>
      </c>
      <c r="H301" s="238">
        <v>775.9</v>
      </c>
      <c r="I301" s="238">
        <v>716.9</v>
      </c>
      <c r="J301" s="238">
        <v>86.6</v>
      </c>
      <c r="K301" s="244">
        <v>50</v>
      </c>
    </row>
    <row r="302" spans="1:11" ht="15.75" x14ac:dyDescent="0.25">
      <c r="A302" s="238">
        <v>50</v>
      </c>
      <c r="B302" s="172" t="s">
        <v>258</v>
      </c>
      <c r="C302" s="238">
        <v>1974</v>
      </c>
      <c r="D302" s="238" t="s">
        <v>72</v>
      </c>
      <c r="E302" s="238" t="s">
        <v>59</v>
      </c>
      <c r="F302" s="238">
        <v>2</v>
      </c>
      <c r="G302" s="238">
        <v>2</v>
      </c>
      <c r="H302" s="238">
        <v>785.7</v>
      </c>
      <c r="I302" s="238">
        <v>725.4</v>
      </c>
      <c r="J302" s="238">
        <v>91.4</v>
      </c>
      <c r="K302" s="244">
        <v>47</v>
      </c>
    </row>
    <row r="303" spans="1:11" ht="31.9" customHeight="1" x14ac:dyDescent="0.2">
      <c r="A303" s="279" t="s">
        <v>30</v>
      </c>
      <c r="B303" s="280"/>
      <c r="C303" s="157" t="s">
        <v>29</v>
      </c>
      <c r="D303" s="157" t="s">
        <v>29</v>
      </c>
      <c r="E303" s="157" t="s">
        <v>29</v>
      </c>
      <c r="F303" s="157" t="s">
        <v>29</v>
      </c>
      <c r="G303" s="157" t="s">
        <v>29</v>
      </c>
      <c r="H303" s="158">
        <f>H304</f>
        <v>827.8</v>
      </c>
      <c r="I303" s="158">
        <f t="shared" ref="I303:K303" si="62">I304</f>
        <v>737.1</v>
      </c>
      <c r="J303" s="158">
        <f t="shared" si="62"/>
        <v>737.1</v>
      </c>
      <c r="K303" s="159">
        <f t="shared" si="62"/>
        <v>26</v>
      </c>
    </row>
    <row r="304" spans="1:11" ht="15.75" x14ac:dyDescent="0.25">
      <c r="A304" s="238">
        <v>51</v>
      </c>
      <c r="B304" s="172" t="s">
        <v>261</v>
      </c>
      <c r="C304" s="238">
        <v>1978</v>
      </c>
      <c r="D304" s="238" t="s">
        <v>72</v>
      </c>
      <c r="E304" s="238" t="s">
        <v>210</v>
      </c>
      <c r="F304" s="238">
        <v>2</v>
      </c>
      <c r="G304" s="238">
        <v>3</v>
      </c>
      <c r="H304" s="238">
        <v>827.8</v>
      </c>
      <c r="I304" s="238">
        <v>737.1</v>
      </c>
      <c r="J304" s="238">
        <v>737.1</v>
      </c>
      <c r="K304" s="244">
        <v>26</v>
      </c>
    </row>
    <row r="305" spans="1:25" ht="33" customHeight="1" x14ac:dyDescent="0.2">
      <c r="A305" s="268" t="s">
        <v>35</v>
      </c>
      <c r="B305" s="268"/>
      <c r="C305" s="157" t="s">
        <v>29</v>
      </c>
      <c r="D305" s="157" t="s">
        <v>29</v>
      </c>
      <c r="E305" s="157" t="s">
        <v>29</v>
      </c>
      <c r="F305" s="157" t="s">
        <v>29</v>
      </c>
      <c r="G305" s="157" t="s">
        <v>29</v>
      </c>
      <c r="H305" s="158">
        <f>SUM(H306:H309)</f>
        <v>8112</v>
      </c>
      <c r="I305" s="158">
        <f t="shared" ref="I305:K305" si="63">SUM(I306:I309)</f>
        <v>7405</v>
      </c>
      <c r="J305" s="158">
        <f t="shared" si="63"/>
        <v>6968.7</v>
      </c>
      <c r="K305" s="159">
        <f t="shared" si="63"/>
        <v>290</v>
      </c>
    </row>
    <row r="306" spans="1:25" ht="15.75" x14ac:dyDescent="0.25">
      <c r="A306" s="238">
        <v>52</v>
      </c>
      <c r="B306" s="172" t="s">
        <v>268</v>
      </c>
      <c r="C306" s="238">
        <v>1964</v>
      </c>
      <c r="D306" s="238"/>
      <c r="E306" s="238" t="s">
        <v>260</v>
      </c>
      <c r="F306" s="238">
        <v>4</v>
      </c>
      <c r="G306" s="238">
        <v>2</v>
      </c>
      <c r="H306" s="238">
        <v>1296.5</v>
      </c>
      <c r="I306" s="238">
        <v>1198.0999999999999</v>
      </c>
      <c r="J306" s="238">
        <v>1070.5999999999999</v>
      </c>
      <c r="K306" s="244">
        <v>51</v>
      </c>
    </row>
    <row r="307" spans="1:25" ht="15.75" x14ac:dyDescent="0.25">
      <c r="A307" s="238">
        <v>53</v>
      </c>
      <c r="B307" s="172" t="s">
        <v>269</v>
      </c>
      <c r="C307" s="238">
        <v>1964</v>
      </c>
      <c r="D307" s="238"/>
      <c r="E307" s="238" t="s">
        <v>260</v>
      </c>
      <c r="F307" s="238">
        <v>4</v>
      </c>
      <c r="G307" s="238">
        <v>2</v>
      </c>
      <c r="H307" s="238">
        <v>1292.5</v>
      </c>
      <c r="I307" s="238">
        <v>1194.0999999999999</v>
      </c>
      <c r="J307" s="238">
        <v>1085</v>
      </c>
      <c r="K307" s="244">
        <v>62</v>
      </c>
    </row>
    <row r="308" spans="1:25" ht="15.75" x14ac:dyDescent="0.25">
      <c r="A308" s="238">
        <v>54</v>
      </c>
      <c r="B308" s="172" t="s">
        <v>270</v>
      </c>
      <c r="C308" s="238">
        <v>1998</v>
      </c>
      <c r="D308" s="238"/>
      <c r="E308" s="238" t="s">
        <v>260</v>
      </c>
      <c r="F308" s="238">
        <v>5</v>
      </c>
      <c r="G308" s="238">
        <v>6</v>
      </c>
      <c r="H308" s="245">
        <v>4949.7</v>
      </c>
      <c r="I308" s="245">
        <v>4492.1000000000004</v>
      </c>
      <c r="J308" s="245">
        <v>4292.3999999999996</v>
      </c>
      <c r="K308" s="244">
        <v>147</v>
      </c>
    </row>
    <row r="309" spans="1:25" ht="15.75" x14ac:dyDescent="0.25">
      <c r="A309" s="238">
        <v>55</v>
      </c>
      <c r="B309" s="172" t="s">
        <v>271</v>
      </c>
      <c r="C309" s="238">
        <v>1978</v>
      </c>
      <c r="D309" s="238"/>
      <c r="E309" s="238" t="s">
        <v>260</v>
      </c>
      <c r="F309" s="238">
        <v>2</v>
      </c>
      <c r="G309" s="238">
        <v>2</v>
      </c>
      <c r="H309" s="238">
        <v>573.29999999999995</v>
      </c>
      <c r="I309" s="238">
        <v>520.70000000000005</v>
      </c>
      <c r="J309" s="238">
        <v>520.70000000000005</v>
      </c>
      <c r="K309" s="244">
        <v>30</v>
      </c>
    </row>
    <row r="310" spans="1:25" ht="34.15" customHeight="1" x14ac:dyDescent="0.2">
      <c r="A310" s="268" t="s">
        <v>32</v>
      </c>
      <c r="B310" s="268"/>
      <c r="C310" s="157" t="s">
        <v>29</v>
      </c>
      <c r="D310" s="157" t="s">
        <v>29</v>
      </c>
      <c r="E310" s="157" t="s">
        <v>29</v>
      </c>
      <c r="F310" s="157" t="s">
        <v>29</v>
      </c>
      <c r="G310" s="157" t="s">
        <v>29</v>
      </c>
      <c r="H310" s="158">
        <f>SUM(H311:H315)</f>
        <v>24279.25</v>
      </c>
      <c r="I310" s="158">
        <f t="shared" ref="I310:K310" si="64">SUM(I311:I315)</f>
        <v>19552.699999999997</v>
      </c>
      <c r="J310" s="158">
        <f t="shared" si="64"/>
        <v>16048.949999999999</v>
      </c>
      <c r="K310" s="159">
        <f t="shared" si="64"/>
        <v>771</v>
      </c>
    </row>
    <row r="311" spans="1:25" ht="15.75" x14ac:dyDescent="0.2">
      <c r="A311" s="208">
        <v>56</v>
      </c>
      <c r="B311" s="209" t="s">
        <v>285</v>
      </c>
      <c r="C311" s="208">
        <v>1998</v>
      </c>
      <c r="D311" s="201" t="s">
        <v>72</v>
      </c>
      <c r="E311" s="174" t="s">
        <v>286</v>
      </c>
      <c r="F311" s="182">
        <v>5</v>
      </c>
      <c r="G311" s="182">
        <v>5</v>
      </c>
      <c r="H311" s="181">
        <v>6642.9</v>
      </c>
      <c r="I311" s="210">
        <v>5760.4</v>
      </c>
      <c r="J311" s="181">
        <v>4863.1000000000004</v>
      </c>
      <c r="K311" s="211">
        <v>221</v>
      </c>
    </row>
    <row r="312" spans="1:25" ht="15.75" x14ac:dyDescent="0.2">
      <c r="A312" s="208">
        <v>57</v>
      </c>
      <c r="B312" s="209" t="s">
        <v>287</v>
      </c>
      <c r="C312" s="208">
        <v>1998</v>
      </c>
      <c r="D312" s="201" t="s">
        <v>72</v>
      </c>
      <c r="E312" s="174" t="s">
        <v>59</v>
      </c>
      <c r="F312" s="182">
        <v>5</v>
      </c>
      <c r="G312" s="182">
        <v>3</v>
      </c>
      <c r="H312" s="181">
        <v>3576.6</v>
      </c>
      <c r="I312" s="210">
        <v>3576.6</v>
      </c>
      <c r="J312" s="181">
        <v>3398.7</v>
      </c>
      <c r="K312" s="211">
        <v>164</v>
      </c>
    </row>
    <row r="313" spans="1:25" ht="15.75" x14ac:dyDescent="0.25">
      <c r="A313" s="238">
        <v>58</v>
      </c>
      <c r="B313" s="172" t="s">
        <v>288</v>
      </c>
      <c r="C313" s="238">
        <v>1981</v>
      </c>
      <c r="D313" s="238" t="s">
        <v>72</v>
      </c>
      <c r="E313" s="238" t="s">
        <v>59</v>
      </c>
      <c r="F313" s="238">
        <v>5</v>
      </c>
      <c r="G313" s="238">
        <v>8</v>
      </c>
      <c r="H313" s="245">
        <v>7071.05</v>
      </c>
      <c r="I313" s="245">
        <v>5251.5</v>
      </c>
      <c r="J313" s="238">
        <v>4695.45</v>
      </c>
      <c r="K313" s="244">
        <v>219</v>
      </c>
    </row>
    <row r="314" spans="1:25" ht="15.75" x14ac:dyDescent="0.25">
      <c r="A314" s="238">
        <v>59</v>
      </c>
      <c r="B314" s="172" t="s">
        <v>289</v>
      </c>
      <c r="C314" s="238">
        <v>1976</v>
      </c>
      <c r="D314" s="238" t="s">
        <v>72</v>
      </c>
      <c r="E314" s="238" t="s">
        <v>59</v>
      </c>
      <c r="F314" s="238">
        <v>5</v>
      </c>
      <c r="G314" s="238">
        <v>6</v>
      </c>
      <c r="H314" s="245">
        <v>6301.5</v>
      </c>
      <c r="I314" s="245">
        <v>4548.1000000000004</v>
      </c>
      <c r="J314" s="238">
        <v>2720.3</v>
      </c>
      <c r="K314" s="244">
        <v>142</v>
      </c>
    </row>
    <row r="315" spans="1:25" ht="15.75" x14ac:dyDescent="0.25">
      <c r="A315" s="238">
        <v>60</v>
      </c>
      <c r="B315" s="172" t="s">
        <v>290</v>
      </c>
      <c r="C315" s="238">
        <v>1969</v>
      </c>
      <c r="D315" s="238" t="s">
        <v>72</v>
      </c>
      <c r="E315" s="238" t="s">
        <v>59</v>
      </c>
      <c r="F315" s="238">
        <v>2</v>
      </c>
      <c r="G315" s="238">
        <v>2</v>
      </c>
      <c r="H315" s="238">
        <v>687.2</v>
      </c>
      <c r="I315" s="238">
        <v>416.1</v>
      </c>
      <c r="J315" s="238">
        <v>371.4</v>
      </c>
      <c r="K315" s="244">
        <v>25</v>
      </c>
    </row>
    <row r="316" spans="1:25" ht="29.45" customHeight="1" x14ac:dyDescent="0.2">
      <c r="A316" s="268" t="s">
        <v>312</v>
      </c>
      <c r="B316" s="268"/>
      <c r="C316" s="157" t="s">
        <v>29</v>
      </c>
      <c r="D316" s="157" t="s">
        <v>29</v>
      </c>
      <c r="E316" s="157" t="s">
        <v>29</v>
      </c>
      <c r="F316" s="157" t="s">
        <v>29</v>
      </c>
      <c r="G316" s="157" t="s">
        <v>29</v>
      </c>
      <c r="H316" s="158">
        <f>SUM(H317:H328)</f>
        <v>71583.000000000015</v>
      </c>
      <c r="I316" s="158">
        <f t="shared" ref="I316:K316" si="65">SUM(I317:I328)</f>
        <v>61156.200000000004</v>
      </c>
      <c r="J316" s="158">
        <f t="shared" si="65"/>
        <v>54209.5</v>
      </c>
      <c r="K316" s="159">
        <f t="shared" si="65"/>
        <v>1878</v>
      </c>
    </row>
    <row r="317" spans="1:25" s="250" customFormat="1" ht="47.25" x14ac:dyDescent="0.25">
      <c r="A317" s="238">
        <v>61</v>
      </c>
      <c r="B317" s="246" t="s">
        <v>329</v>
      </c>
      <c r="C317" s="247">
        <v>1994</v>
      </c>
      <c r="D317" s="247" t="s">
        <v>140</v>
      </c>
      <c r="E317" s="247" t="s">
        <v>330</v>
      </c>
      <c r="F317" s="247">
        <v>9</v>
      </c>
      <c r="G317" s="247">
        <v>2</v>
      </c>
      <c r="H317" s="247">
        <v>5227.3999999999996</v>
      </c>
      <c r="I317" s="248">
        <v>4390</v>
      </c>
      <c r="J317" s="247">
        <v>4161.8</v>
      </c>
      <c r="K317" s="247">
        <v>174</v>
      </c>
      <c r="L317" s="249"/>
      <c r="M317" s="249"/>
      <c r="N317" s="249"/>
      <c r="O317" s="249"/>
      <c r="P317" s="249"/>
      <c r="Q317" s="249"/>
      <c r="R317" s="249"/>
      <c r="S317" s="249"/>
      <c r="T317" s="249"/>
      <c r="U317" s="249"/>
      <c r="V317" s="249"/>
      <c r="W317" s="249"/>
      <c r="X317" s="249"/>
      <c r="Y317" s="249"/>
    </row>
    <row r="318" spans="1:25" s="250" customFormat="1" ht="15.75" x14ac:dyDescent="0.25">
      <c r="A318" s="238">
        <f>A317+1</f>
        <v>62</v>
      </c>
      <c r="B318" s="251" t="s">
        <v>331</v>
      </c>
      <c r="C318" s="252">
        <v>1995</v>
      </c>
      <c r="D318" s="253" t="s">
        <v>140</v>
      </c>
      <c r="E318" s="253" t="s">
        <v>260</v>
      </c>
      <c r="F318" s="252">
        <v>9</v>
      </c>
      <c r="G318" s="252">
        <v>4</v>
      </c>
      <c r="H318" s="253">
        <v>9214</v>
      </c>
      <c r="I318" s="253">
        <v>8268.2000000000007</v>
      </c>
      <c r="J318" s="253">
        <v>7648.3</v>
      </c>
      <c r="K318" s="252">
        <v>149</v>
      </c>
      <c r="L318" s="249"/>
      <c r="M318" s="249"/>
      <c r="N318" s="249"/>
      <c r="O318" s="249"/>
      <c r="P318" s="249"/>
      <c r="Q318" s="249"/>
      <c r="R318" s="249"/>
      <c r="S318" s="249"/>
      <c r="T318" s="249"/>
      <c r="U318" s="249"/>
      <c r="V318" s="249"/>
      <c r="W318" s="249"/>
      <c r="X318" s="249"/>
      <c r="Y318" s="249"/>
    </row>
    <row r="319" spans="1:25" s="250" customFormat="1" ht="15.75" x14ac:dyDescent="0.25">
      <c r="A319" s="238">
        <f t="shared" ref="A319:A328" si="66">A318+1</f>
        <v>63</v>
      </c>
      <c r="B319" s="254" t="s">
        <v>332</v>
      </c>
      <c r="C319" s="255">
        <v>1973</v>
      </c>
      <c r="D319" s="256" t="s">
        <v>140</v>
      </c>
      <c r="E319" s="256" t="s">
        <v>260</v>
      </c>
      <c r="F319" s="255">
        <v>9</v>
      </c>
      <c r="G319" s="255">
        <v>1</v>
      </c>
      <c r="H319" s="256">
        <v>3823.1</v>
      </c>
      <c r="I319" s="256">
        <v>3462.8</v>
      </c>
      <c r="J319" s="256">
        <v>1997.4</v>
      </c>
      <c r="K319" s="255">
        <v>94</v>
      </c>
      <c r="L319" s="249"/>
      <c r="M319" s="249"/>
      <c r="N319" s="249"/>
      <c r="O319" s="249"/>
      <c r="P319" s="249"/>
      <c r="Q319" s="249"/>
      <c r="R319" s="249"/>
      <c r="S319" s="249"/>
      <c r="T319" s="249"/>
      <c r="U319" s="249"/>
      <c r="V319" s="249"/>
      <c r="W319" s="249"/>
      <c r="X319" s="249"/>
      <c r="Y319" s="249"/>
    </row>
    <row r="320" spans="1:25" s="250" customFormat="1" ht="15.75" x14ac:dyDescent="0.25">
      <c r="A320" s="238">
        <f t="shared" si="66"/>
        <v>64</v>
      </c>
      <c r="B320" s="257" t="s">
        <v>333</v>
      </c>
      <c r="C320" s="255">
        <v>1974</v>
      </c>
      <c r="D320" s="256" t="s">
        <v>140</v>
      </c>
      <c r="E320" s="256" t="s">
        <v>260</v>
      </c>
      <c r="F320" s="255">
        <v>9</v>
      </c>
      <c r="G320" s="255">
        <v>1</v>
      </c>
      <c r="H320" s="256">
        <v>3021.4</v>
      </c>
      <c r="I320" s="256">
        <v>2394.8000000000002</v>
      </c>
      <c r="J320" s="256">
        <v>2194.6999999999998</v>
      </c>
      <c r="K320" s="255">
        <v>91</v>
      </c>
      <c r="L320" s="249"/>
      <c r="M320" s="249"/>
      <c r="N320" s="249"/>
      <c r="O320" s="249"/>
      <c r="P320" s="249"/>
      <c r="Q320" s="249"/>
      <c r="R320" s="249"/>
      <c r="S320" s="249"/>
      <c r="T320" s="249"/>
      <c r="U320" s="249"/>
      <c r="V320" s="249"/>
      <c r="W320" s="249"/>
      <c r="X320" s="249"/>
      <c r="Y320" s="249"/>
    </row>
    <row r="321" spans="1:25" s="250" customFormat="1" ht="15.75" x14ac:dyDescent="0.25">
      <c r="A321" s="238">
        <f t="shared" si="66"/>
        <v>65</v>
      </c>
      <c r="B321" s="257" t="s">
        <v>334</v>
      </c>
      <c r="C321" s="255">
        <v>1974</v>
      </c>
      <c r="D321" s="256" t="s">
        <v>140</v>
      </c>
      <c r="E321" s="256" t="s">
        <v>260</v>
      </c>
      <c r="F321" s="255">
        <v>9</v>
      </c>
      <c r="G321" s="255">
        <v>1</v>
      </c>
      <c r="H321" s="256">
        <v>2991.2</v>
      </c>
      <c r="I321" s="256">
        <v>2378.1999999999998</v>
      </c>
      <c r="J321" s="256">
        <v>2292.1</v>
      </c>
      <c r="K321" s="255">
        <v>73</v>
      </c>
      <c r="L321" s="249"/>
      <c r="M321" s="249"/>
      <c r="N321" s="249"/>
      <c r="O321" s="249"/>
      <c r="P321" s="249"/>
      <c r="Q321" s="249"/>
      <c r="R321" s="249"/>
      <c r="S321" s="249"/>
      <c r="T321" s="249"/>
      <c r="U321" s="249"/>
      <c r="V321" s="249"/>
      <c r="W321" s="249"/>
      <c r="X321" s="249"/>
      <c r="Y321" s="249"/>
    </row>
    <row r="322" spans="1:25" s="250" customFormat="1" ht="15.75" x14ac:dyDescent="0.25">
      <c r="A322" s="238">
        <f t="shared" si="66"/>
        <v>66</v>
      </c>
      <c r="B322" s="257" t="s">
        <v>335</v>
      </c>
      <c r="C322" s="255">
        <v>1975</v>
      </c>
      <c r="D322" s="256" t="s">
        <v>140</v>
      </c>
      <c r="E322" s="256" t="s">
        <v>260</v>
      </c>
      <c r="F322" s="255">
        <v>9</v>
      </c>
      <c r="G322" s="255">
        <v>1</v>
      </c>
      <c r="H322" s="256">
        <v>3410</v>
      </c>
      <c r="I322" s="256">
        <v>3133.1</v>
      </c>
      <c r="J322" s="256">
        <v>2096.9</v>
      </c>
      <c r="K322" s="255">
        <v>72</v>
      </c>
      <c r="L322" s="249"/>
      <c r="M322" s="249"/>
      <c r="N322" s="249"/>
      <c r="O322" s="249"/>
      <c r="P322" s="249"/>
      <c r="Q322" s="249"/>
      <c r="R322" s="249"/>
      <c r="S322" s="249"/>
      <c r="T322" s="249"/>
      <c r="U322" s="249"/>
      <c r="V322" s="249"/>
      <c r="W322" s="249"/>
      <c r="X322" s="249"/>
      <c r="Y322" s="249"/>
    </row>
    <row r="323" spans="1:25" s="250" customFormat="1" ht="15.75" x14ac:dyDescent="0.25">
      <c r="A323" s="238">
        <f t="shared" si="66"/>
        <v>67</v>
      </c>
      <c r="B323" s="258" t="s">
        <v>336</v>
      </c>
      <c r="C323" s="255">
        <v>1993</v>
      </c>
      <c r="D323" s="256" t="s">
        <v>140</v>
      </c>
      <c r="E323" s="256" t="s">
        <v>260</v>
      </c>
      <c r="F323" s="255">
        <v>9</v>
      </c>
      <c r="G323" s="255">
        <v>2</v>
      </c>
      <c r="H323" s="256">
        <v>5781</v>
      </c>
      <c r="I323" s="256">
        <v>4700.8999999999996</v>
      </c>
      <c r="J323" s="256">
        <v>4017.9</v>
      </c>
      <c r="K323" s="255">
        <v>127</v>
      </c>
      <c r="L323" s="249"/>
      <c r="M323" s="249"/>
      <c r="N323" s="249"/>
      <c r="O323" s="249"/>
      <c r="P323" s="249"/>
      <c r="Q323" s="249"/>
      <c r="R323" s="249"/>
      <c r="S323" s="249"/>
      <c r="T323" s="249"/>
      <c r="U323" s="249"/>
      <c r="V323" s="249"/>
      <c r="W323" s="249"/>
      <c r="X323" s="249"/>
      <c r="Y323" s="249"/>
    </row>
    <row r="324" spans="1:25" s="250" customFormat="1" ht="15.75" x14ac:dyDescent="0.25">
      <c r="A324" s="238">
        <f t="shared" si="66"/>
        <v>68</v>
      </c>
      <c r="B324" s="259" t="s">
        <v>337</v>
      </c>
      <c r="C324" s="260" t="s">
        <v>338</v>
      </c>
      <c r="D324" s="261" t="s">
        <v>140</v>
      </c>
      <c r="E324" s="261" t="s">
        <v>260</v>
      </c>
      <c r="F324" s="262">
        <v>6</v>
      </c>
      <c r="G324" s="262">
        <v>3</v>
      </c>
      <c r="H324" s="261">
        <v>4028.7</v>
      </c>
      <c r="I324" s="263">
        <v>4028.7</v>
      </c>
      <c r="J324" s="261">
        <v>4028.7</v>
      </c>
      <c r="K324" s="262">
        <v>174</v>
      </c>
      <c r="L324" s="249"/>
      <c r="M324" s="249"/>
      <c r="N324" s="249"/>
      <c r="O324" s="249"/>
      <c r="P324" s="249"/>
      <c r="Q324" s="249"/>
      <c r="R324" s="249"/>
      <c r="S324" s="249"/>
      <c r="T324" s="249"/>
      <c r="U324" s="249"/>
      <c r="V324" s="249"/>
      <c r="W324" s="249"/>
      <c r="X324" s="249"/>
      <c r="Y324" s="249"/>
    </row>
    <row r="325" spans="1:25" s="250" customFormat="1" ht="15.75" x14ac:dyDescent="0.25">
      <c r="A325" s="238">
        <f t="shared" si="66"/>
        <v>69</v>
      </c>
      <c r="B325" s="259" t="s">
        <v>339</v>
      </c>
      <c r="C325" s="260" t="s">
        <v>340</v>
      </c>
      <c r="D325" s="261" t="s">
        <v>140</v>
      </c>
      <c r="E325" s="261" t="s">
        <v>260</v>
      </c>
      <c r="F325" s="262">
        <v>9</v>
      </c>
      <c r="G325" s="262">
        <v>9</v>
      </c>
      <c r="H325" s="263">
        <v>22484.3</v>
      </c>
      <c r="I325" s="263">
        <v>18262.599999999999</v>
      </c>
      <c r="J325" s="261">
        <v>16865.900000000001</v>
      </c>
      <c r="K325" s="262">
        <v>651</v>
      </c>
      <c r="L325" s="249"/>
      <c r="M325" s="249"/>
      <c r="N325" s="249"/>
      <c r="O325" s="249"/>
      <c r="P325" s="249"/>
      <c r="Q325" s="249"/>
      <c r="R325" s="249"/>
      <c r="S325" s="249"/>
      <c r="T325" s="249"/>
      <c r="U325" s="249"/>
      <c r="V325" s="249"/>
      <c r="W325" s="249"/>
      <c r="X325" s="249"/>
      <c r="Y325" s="249"/>
    </row>
    <row r="326" spans="1:25" s="250" customFormat="1" ht="15.75" x14ac:dyDescent="0.25">
      <c r="A326" s="238">
        <f t="shared" si="66"/>
        <v>70</v>
      </c>
      <c r="B326" s="257" t="s">
        <v>341</v>
      </c>
      <c r="C326" s="255">
        <v>1994</v>
      </c>
      <c r="D326" s="256" t="s">
        <v>140</v>
      </c>
      <c r="E326" s="256" t="s">
        <v>260</v>
      </c>
      <c r="F326" s="255">
        <v>9</v>
      </c>
      <c r="G326" s="255">
        <v>2</v>
      </c>
      <c r="H326" s="256">
        <v>5438.5</v>
      </c>
      <c r="I326" s="256">
        <v>4440.3999999999996</v>
      </c>
      <c r="J326" s="256">
        <v>4440.3999999999996</v>
      </c>
      <c r="K326" s="255">
        <v>175</v>
      </c>
      <c r="L326" s="249"/>
      <c r="M326" s="249"/>
      <c r="N326" s="249"/>
      <c r="O326" s="249"/>
      <c r="P326" s="249"/>
      <c r="Q326" s="249"/>
      <c r="R326" s="249"/>
      <c r="S326" s="249"/>
      <c r="T326" s="249"/>
      <c r="U326" s="249"/>
      <c r="V326" s="249"/>
      <c r="W326" s="249"/>
      <c r="X326" s="249"/>
      <c r="Y326" s="249"/>
    </row>
    <row r="327" spans="1:25" s="250" customFormat="1" ht="15.75" x14ac:dyDescent="0.25">
      <c r="A327" s="238">
        <f t="shared" si="66"/>
        <v>71</v>
      </c>
      <c r="B327" s="257" t="s">
        <v>342</v>
      </c>
      <c r="C327" s="255">
        <v>1995</v>
      </c>
      <c r="D327" s="256" t="s">
        <v>140</v>
      </c>
      <c r="E327" s="256" t="s">
        <v>260</v>
      </c>
      <c r="F327" s="256">
        <v>7</v>
      </c>
      <c r="G327" s="256">
        <v>1</v>
      </c>
      <c r="H327" s="256">
        <v>2746.6</v>
      </c>
      <c r="I327" s="256">
        <v>2544.9</v>
      </c>
      <c r="J327" s="256">
        <v>1815.7</v>
      </c>
      <c r="K327" s="255">
        <v>16</v>
      </c>
      <c r="L327" s="249"/>
      <c r="M327" s="249"/>
      <c r="N327" s="249"/>
      <c r="O327" s="249"/>
      <c r="P327" s="249"/>
      <c r="Q327" s="249"/>
      <c r="R327" s="249"/>
      <c r="S327" s="249"/>
      <c r="T327" s="249"/>
      <c r="U327" s="249"/>
      <c r="V327" s="249"/>
      <c r="W327" s="249"/>
      <c r="X327" s="249"/>
      <c r="Y327" s="249"/>
    </row>
    <row r="328" spans="1:25" s="250" customFormat="1" ht="15.75" x14ac:dyDescent="0.25">
      <c r="A328" s="238">
        <f t="shared" si="66"/>
        <v>72</v>
      </c>
      <c r="B328" s="258" t="s">
        <v>343</v>
      </c>
      <c r="C328" s="255">
        <v>1995</v>
      </c>
      <c r="D328" s="256" t="s">
        <v>140</v>
      </c>
      <c r="E328" s="256" t="s">
        <v>260</v>
      </c>
      <c r="F328" s="256">
        <v>9</v>
      </c>
      <c r="G328" s="256">
        <v>1</v>
      </c>
      <c r="H328" s="256">
        <v>3416.8</v>
      </c>
      <c r="I328" s="256">
        <v>3151.6</v>
      </c>
      <c r="J328" s="256">
        <v>2649.7</v>
      </c>
      <c r="K328" s="255">
        <v>82</v>
      </c>
      <c r="L328" s="249"/>
      <c r="M328" s="249"/>
      <c r="N328" s="249"/>
      <c r="O328" s="249"/>
      <c r="P328" s="249"/>
      <c r="Q328" s="249"/>
      <c r="R328" s="249"/>
      <c r="S328" s="249"/>
      <c r="T328" s="249"/>
      <c r="U328" s="249"/>
      <c r="V328" s="249"/>
      <c r="W328" s="249"/>
      <c r="X328" s="249"/>
      <c r="Y328" s="249"/>
    </row>
    <row r="329" spans="1:25" ht="30.6" customHeight="1" x14ac:dyDescent="0.2">
      <c r="A329" s="268" t="s">
        <v>344</v>
      </c>
      <c r="B329" s="268"/>
      <c r="C329" s="157" t="s">
        <v>29</v>
      </c>
      <c r="D329" s="157" t="s">
        <v>29</v>
      </c>
      <c r="E329" s="157" t="s">
        <v>29</v>
      </c>
      <c r="F329" s="157" t="s">
        <v>29</v>
      </c>
      <c r="G329" s="157" t="s">
        <v>29</v>
      </c>
      <c r="H329" s="158">
        <f>SUM(H330:H330)</f>
        <v>806.8</v>
      </c>
      <c r="I329" s="158">
        <f>SUM(I330:I330)</f>
        <v>514.70000000000005</v>
      </c>
      <c r="J329" s="158">
        <f t="shared" ref="J329:K329" si="67">SUM(J330:J330)</f>
        <v>514.70000000000005</v>
      </c>
      <c r="K329" s="159">
        <f t="shared" si="67"/>
        <v>22</v>
      </c>
    </row>
    <row r="330" spans="1:25" ht="16.899999999999999" customHeight="1" x14ac:dyDescent="0.25">
      <c r="A330" s="238">
        <v>73</v>
      </c>
      <c r="B330" s="170" t="s">
        <v>349</v>
      </c>
      <c r="C330" s="162">
        <v>1971</v>
      </c>
      <c r="D330" s="162" t="s">
        <v>72</v>
      </c>
      <c r="E330" s="162" t="s">
        <v>210</v>
      </c>
      <c r="F330" s="162">
        <v>2</v>
      </c>
      <c r="G330" s="162">
        <v>3</v>
      </c>
      <c r="H330" s="256">
        <v>806.8</v>
      </c>
      <c r="I330" s="256">
        <v>514.70000000000005</v>
      </c>
      <c r="J330" s="256">
        <v>514.70000000000005</v>
      </c>
      <c r="K330" s="255">
        <v>22</v>
      </c>
    </row>
    <row r="331" spans="1:25" ht="33" customHeight="1" x14ac:dyDescent="0.2">
      <c r="A331" s="268" t="s">
        <v>367</v>
      </c>
      <c r="B331" s="268"/>
      <c r="C331" s="157" t="s">
        <v>29</v>
      </c>
      <c r="D331" s="157" t="s">
        <v>29</v>
      </c>
      <c r="E331" s="157" t="s">
        <v>29</v>
      </c>
      <c r="F331" s="157" t="s">
        <v>29</v>
      </c>
      <c r="G331" s="157" t="s">
        <v>29</v>
      </c>
      <c r="H331" s="158">
        <f>SUM(H332:H336)</f>
        <v>27047.73</v>
      </c>
      <c r="I331" s="158">
        <f>SUM(I332:I336)</f>
        <v>24006.58</v>
      </c>
      <c r="J331" s="158">
        <f>SUM(J332:J336)</f>
        <v>22653.200000000001</v>
      </c>
      <c r="K331" s="159">
        <f>SUM(K332:K336)</f>
        <v>1268</v>
      </c>
    </row>
    <row r="332" spans="1:25" ht="15.75" x14ac:dyDescent="0.25">
      <c r="A332" s="238">
        <v>74</v>
      </c>
      <c r="B332" s="246" t="s">
        <v>365</v>
      </c>
      <c r="C332" s="247">
        <v>1976</v>
      </c>
      <c r="D332" s="247" t="s">
        <v>140</v>
      </c>
      <c r="E332" s="247" t="s">
        <v>357</v>
      </c>
      <c r="F332" s="247">
        <v>5</v>
      </c>
      <c r="G332" s="247">
        <v>8</v>
      </c>
      <c r="H332" s="247">
        <v>5345.9</v>
      </c>
      <c r="I332" s="248">
        <v>4838.5</v>
      </c>
      <c r="J332" s="264">
        <v>4237.5</v>
      </c>
      <c r="K332" s="265">
        <v>266</v>
      </c>
    </row>
    <row r="333" spans="1:25" ht="15.75" x14ac:dyDescent="0.25">
      <c r="A333" s="238">
        <f>A332+1</f>
        <v>75</v>
      </c>
      <c r="B333" s="254" t="s">
        <v>361</v>
      </c>
      <c r="C333" s="255">
        <v>1976</v>
      </c>
      <c r="D333" s="256" t="s">
        <v>140</v>
      </c>
      <c r="E333" s="256" t="s">
        <v>357</v>
      </c>
      <c r="F333" s="255">
        <v>5</v>
      </c>
      <c r="G333" s="255">
        <v>8</v>
      </c>
      <c r="H333" s="256">
        <v>5364.03</v>
      </c>
      <c r="I333" s="256">
        <v>5035.38</v>
      </c>
      <c r="J333" s="266">
        <v>4725.3999999999996</v>
      </c>
      <c r="K333" s="267">
        <v>310</v>
      </c>
    </row>
    <row r="334" spans="1:25" ht="15.75" x14ac:dyDescent="0.25">
      <c r="A334" s="238">
        <f t="shared" ref="A334:A336" si="68">A333+1</f>
        <v>76</v>
      </c>
      <c r="B334" s="257" t="s">
        <v>363</v>
      </c>
      <c r="C334" s="255">
        <v>1976</v>
      </c>
      <c r="D334" s="256" t="s">
        <v>359</v>
      </c>
      <c r="E334" s="256" t="s">
        <v>357</v>
      </c>
      <c r="F334" s="255">
        <v>5</v>
      </c>
      <c r="G334" s="255">
        <v>6</v>
      </c>
      <c r="H334" s="256">
        <v>3973.5</v>
      </c>
      <c r="I334" s="256">
        <v>3804.5</v>
      </c>
      <c r="J334" s="266">
        <v>3579.4</v>
      </c>
      <c r="K334" s="267">
        <v>193</v>
      </c>
    </row>
    <row r="335" spans="1:25" ht="15.75" x14ac:dyDescent="0.25">
      <c r="A335" s="238">
        <f t="shared" si="68"/>
        <v>77</v>
      </c>
      <c r="B335" s="257" t="s">
        <v>369</v>
      </c>
      <c r="C335" s="255">
        <v>1986</v>
      </c>
      <c r="D335" s="256"/>
      <c r="E335" s="256" t="s">
        <v>357</v>
      </c>
      <c r="F335" s="255">
        <v>9</v>
      </c>
      <c r="G335" s="255">
        <v>4</v>
      </c>
      <c r="H335" s="256">
        <v>7911</v>
      </c>
      <c r="I335" s="256">
        <v>7878.6</v>
      </c>
      <c r="J335" s="266">
        <v>7733.7</v>
      </c>
      <c r="K335" s="267">
        <v>364</v>
      </c>
    </row>
    <row r="336" spans="1:25" ht="15.75" x14ac:dyDescent="0.25">
      <c r="A336" s="238">
        <f t="shared" si="68"/>
        <v>78</v>
      </c>
      <c r="B336" s="258" t="s">
        <v>358</v>
      </c>
      <c r="C336" s="255">
        <v>1992</v>
      </c>
      <c r="D336" s="256" t="s">
        <v>140</v>
      </c>
      <c r="E336" s="256" t="s">
        <v>59</v>
      </c>
      <c r="F336" s="267">
        <v>9</v>
      </c>
      <c r="G336" s="267">
        <v>1</v>
      </c>
      <c r="H336" s="256">
        <v>4453.3</v>
      </c>
      <c r="I336" s="256">
        <v>2449.6</v>
      </c>
      <c r="J336" s="266">
        <v>2377.1999999999998</v>
      </c>
      <c r="K336" s="267">
        <v>135</v>
      </c>
    </row>
    <row r="337" spans="1:11" ht="31.9" customHeight="1" x14ac:dyDescent="0.2">
      <c r="A337" s="268" t="s">
        <v>383</v>
      </c>
      <c r="B337" s="268"/>
      <c r="C337" s="157" t="s">
        <v>29</v>
      </c>
      <c r="D337" s="157" t="s">
        <v>29</v>
      </c>
      <c r="E337" s="157" t="s">
        <v>29</v>
      </c>
      <c r="F337" s="157" t="s">
        <v>29</v>
      </c>
      <c r="G337" s="157" t="s">
        <v>29</v>
      </c>
      <c r="H337" s="158">
        <f>SUM(H338:H346)</f>
        <v>43408.399999999994</v>
      </c>
      <c r="I337" s="158">
        <f t="shared" ref="I337:K337" si="69">SUM(I338:I346)</f>
        <v>39863.299999999996</v>
      </c>
      <c r="J337" s="158">
        <f t="shared" si="69"/>
        <v>28731.599999999999</v>
      </c>
      <c r="K337" s="159">
        <f t="shared" si="69"/>
        <v>1196</v>
      </c>
    </row>
    <row r="338" spans="1:11" ht="15.75" x14ac:dyDescent="0.25">
      <c r="A338" s="238">
        <v>79</v>
      </c>
      <c r="B338" s="241" t="s">
        <v>394</v>
      </c>
      <c r="C338" s="238">
        <v>1984</v>
      </c>
      <c r="D338" s="238" t="s">
        <v>72</v>
      </c>
      <c r="E338" s="238" t="s">
        <v>374</v>
      </c>
      <c r="F338" s="238">
        <v>5</v>
      </c>
      <c r="G338" s="238">
        <v>2</v>
      </c>
      <c r="H338" s="243">
        <v>2428.4</v>
      </c>
      <c r="I338" s="243">
        <v>2154.3000000000002</v>
      </c>
      <c r="J338" s="243">
        <v>794.5</v>
      </c>
      <c r="K338" s="238">
        <v>73</v>
      </c>
    </row>
    <row r="339" spans="1:11" ht="15.75" x14ac:dyDescent="0.25">
      <c r="A339" s="238">
        <v>80</v>
      </c>
      <c r="B339" s="241" t="s">
        <v>395</v>
      </c>
      <c r="C339" s="238">
        <v>1986</v>
      </c>
      <c r="D339" s="238" t="s">
        <v>72</v>
      </c>
      <c r="E339" s="238" t="s">
        <v>374</v>
      </c>
      <c r="F339" s="238">
        <v>5</v>
      </c>
      <c r="G339" s="238">
        <v>2</v>
      </c>
      <c r="H339" s="243">
        <v>1694</v>
      </c>
      <c r="I339" s="243">
        <v>1527.5</v>
      </c>
      <c r="J339" s="243">
        <v>905.9</v>
      </c>
      <c r="K339" s="238">
        <v>53</v>
      </c>
    </row>
    <row r="340" spans="1:11" ht="15.75" x14ac:dyDescent="0.25">
      <c r="A340" s="238">
        <v>81</v>
      </c>
      <c r="B340" s="241" t="s">
        <v>396</v>
      </c>
      <c r="C340" s="238">
        <v>1988</v>
      </c>
      <c r="D340" s="238" t="s">
        <v>72</v>
      </c>
      <c r="E340" s="238" t="s">
        <v>374</v>
      </c>
      <c r="F340" s="238">
        <v>5</v>
      </c>
      <c r="G340" s="238">
        <v>11</v>
      </c>
      <c r="H340" s="243">
        <v>13672.4</v>
      </c>
      <c r="I340" s="243">
        <v>12621.9</v>
      </c>
      <c r="J340" s="243">
        <v>7269.8</v>
      </c>
      <c r="K340" s="238">
        <v>245</v>
      </c>
    </row>
    <row r="341" spans="1:11" ht="15.75" x14ac:dyDescent="0.25">
      <c r="A341" s="238">
        <v>82</v>
      </c>
      <c r="B341" s="241" t="s">
        <v>397</v>
      </c>
      <c r="C341" s="238">
        <v>1991</v>
      </c>
      <c r="D341" s="238" t="s">
        <v>72</v>
      </c>
      <c r="E341" s="238" t="s">
        <v>381</v>
      </c>
      <c r="F341" s="238">
        <v>2</v>
      </c>
      <c r="G341" s="238">
        <v>2</v>
      </c>
      <c r="H341" s="243">
        <v>5858.9</v>
      </c>
      <c r="I341" s="243">
        <v>5308.3</v>
      </c>
      <c r="J341" s="243">
        <v>4231.8999999999996</v>
      </c>
      <c r="K341" s="238">
        <v>187</v>
      </c>
    </row>
    <row r="342" spans="1:11" ht="15.75" x14ac:dyDescent="0.25">
      <c r="A342" s="238">
        <v>83</v>
      </c>
      <c r="B342" s="241" t="s">
        <v>398</v>
      </c>
      <c r="C342" s="238">
        <v>1987</v>
      </c>
      <c r="D342" s="238" t="s">
        <v>72</v>
      </c>
      <c r="E342" s="238" t="s">
        <v>381</v>
      </c>
      <c r="F342" s="238">
        <v>4</v>
      </c>
      <c r="G342" s="238">
        <v>3</v>
      </c>
      <c r="H342" s="243">
        <v>6135.7</v>
      </c>
      <c r="I342" s="243">
        <v>5558.3</v>
      </c>
      <c r="J342" s="243">
        <v>4493</v>
      </c>
      <c r="K342" s="238">
        <v>213</v>
      </c>
    </row>
    <row r="343" spans="1:11" ht="15.75" x14ac:dyDescent="0.25">
      <c r="A343" s="238">
        <v>84</v>
      </c>
      <c r="B343" s="241" t="s">
        <v>399</v>
      </c>
      <c r="C343" s="238">
        <v>1969</v>
      </c>
      <c r="D343" s="238" t="s">
        <v>72</v>
      </c>
      <c r="E343" s="238" t="s">
        <v>374</v>
      </c>
      <c r="F343" s="238">
        <v>5</v>
      </c>
      <c r="G343" s="238">
        <v>6</v>
      </c>
      <c r="H343" s="243">
        <v>6094.4</v>
      </c>
      <c r="I343" s="243">
        <v>5698.4</v>
      </c>
      <c r="J343" s="243">
        <v>5220</v>
      </c>
      <c r="K343" s="238">
        <v>192</v>
      </c>
    </row>
    <row r="344" spans="1:11" ht="15.75" x14ac:dyDescent="0.25">
      <c r="A344" s="238">
        <v>85</v>
      </c>
      <c r="B344" s="241" t="s">
        <v>400</v>
      </c>
      <c r="C344" s="238">
        <v>1969</v>
      </c>
      <c r="D344" s="238" t="s">
        <v>72</v>
      </c>
      <c r="E344" s="238" t="s">
        <v>374</v>
      </c>
      <c r="F344" s="238">
        <v>5</v>
      </c>
      <c r="G344" s="238">
        <v>4</v>
      </c>
      <c r="H344" s="243">
        <v>3773.4</v>
      </c>
      <c r="I344" s="243">
        <v>3501.6</v>
      </c>
      <c r="J344" s="243">
        <v>2879.2</v>
      </c>
      <c r="K344" s="238">
        <v>112</v>
      </c>
    </row>
    <row r="345" spans="1:11" ht="15.75" x14ac:dyDescent="0.25">
      <c r="A345" s="238">
        <v>86</v>
      </c>
      <c r="B345" s="241" t="s">
        <v>401</v>
      </c>
      <c r="C345" s="238">
        <v>1963</v>
      </c>
      <c r="D345" s="238" t="s">
        <v>72</v>
      </c>
      <c r="E345" s="238" t="s">
        <v>381</v>
      </c>
      <c r="F345" s="238">
        <v>4</v>
      </c>
      <c r="G345" s="238">
        <v>3</v>
      </c>
      <c r="H345" s="243">
        <v>2858.7</v>
      </c>
      <c r="I345" s="243">
        <v>2656.1</v>
      </c>
      <c r="J345" s="243">
        <v>2309.6</v>
      </c>
      <c r="K345" s="238">
        <v>81</v>
      </c>
    </row>
    <row r="346" spans="1:11" ht="15.75" x14ac:dyDescent="0.25">
      <c r="A346" s="238">
        <v>87</v>
      </c>
      <c r="B346" s="241" t="s">
        <v>402</v>
      </c>
      <c r="C346" s="238">
        <v>1952</v>
      </c>
      <c r="D346" s="238" t="s">
        <v>72</v>
      </c>
      <c r="E346" s="238" t="s">
        <v>381</v>
      </c>
      <c r="F346" s="238">
        <v>2</v>
      </c>
      <c r="G346" s="238">
        <v>2</v>
      </c>
      <c r="H346" s="243">
        <v>892.5</v>
      </c>
      <c r="I346" s="243">
        <v>836.9</v>
      </c>
      <c r="J346" s="243">
        <v>627.70000000000005</v>
      </c>
      <c r="K346" s="238">
        <v>40</v>
      </c>
    </row>
    <row r="347" spans="1:11" ht="31.15" customHeight="1" x14ac:dyDescent="0.2">
      <c r="A347" s="268" t="s">
        <v>404</v>
      </c>
      <c r="B347" s="268"/>
      <c r="C347" s="157" t="s">
        <v>29</v>
      </c>
      <c r="D347" s="157" t="s">
        <v>29</v>
      </c>
      <c r="E347" s="157" t="s">
        <v>29</v>
      </c>
      <c r="F347" s="157" t="s">
        <v>29</v>
      </c>
      <c r="G347" s="157" t="s">
        <v>29</v>
      </c>
      <c r="H347" s="158">
        <f>SUM(H348:H354)</f>
        <v>12522.999999999998</v>
      </c>
      <c r="I347" s="158">
        <f>SUM(I348:I354)</f>
        <v>10944.2</v>
      </c>
      <c r="J347" s="158">
        <f>SUM(J348:J354)</f>
        <v>6070.4999999999991</v>
      </c>
      <c r="K347" s="159">
        <f>SUM(K348:K354)</f>
        <v>474</v>
      </c>
    </row>
    <row r="348" spans="1:11" ht="15.75" x14ac:dyDescent="0.2">
      <c r="A348" s="183">
        <v>88</v>
      </c>
      <c r="B348" s="170" t="s">
        <v>421</v>
      </c>
      <c r="C348" s="162">
        <v>1958</v>
      </c>
      <c r="D348" s="162" t="s">
        <v>72</v>
      </c>
      <c r="E348" s="162" t="s">
        <v>59</v>
      </c>
      <c r="F348" s="162">
        <v>2</v>
      </c>
      <c r="G348" s="162">
        <v>1</v>
      </c>
      <c r="H348" s="164">
        <v>438.3</v>
      </c>
      <c r="I348" s="164">
        <v>397.2</v>
      </c>
      <c r="J348" s="164">
        <v>152.19999999999999</v>
      </c>
      <c r="K348" s="165">
        <v>15</v>
      </c>
    </row>
    <row r="349" spans="1:11" ht="15.75" x14ac:dyDescent="0.2">
      <c r="A349" s="183">
        <v>89</v>
      </c>
      <c r="B349" s="170" t="s">
        <v>422</v>
      </c>
      <c r="C349" s="162">
        <v>1989</v>
      </c>
      <c r="D349" s="162" t="s">
        <v>72</v>
      </c>
      <c r="E349" s="162" t="s">
        <v>231</v>
      </c>
      <c r="F349" s="162">
        <v>2</v>
      </c>
      <c r="G349" s="162">
        <v>3</v>
      </c>
      <c r="H349" s="164">
        <v>871.8</v>
      </c>
      <c r="I349" s="164">
        <v>765.6</v>
      </c>
      <c r="J349" s="164">
        <v>173</v>
      </c>
      <c r="K349" s="165">
        <v>23</v>
      </c>
    </row>
    <row r="350" spans="1:11" ht="15.75" x14ac:dyDescent="0.2">
      <c r="A350" s="183">
        <f>A349+1</f>
        <v>90</v>
      </c>
      <c r="B350" s="170" t="s">
        <v>423</v>
      </c>
      <c r="C350" s="162">
        <v>1988</v>
      </c>
      <c r="D350" s="162" t="s">
        <v>72</v>
      </c>
      <c r="E350" s="162" t="s">
        <v>424</v>
      </c>
      <c r="F350" s="162">
        <v>5</v>
      </c>
      <c r="G350" s="162">
        <v>4</v>
      </c>
      <c r="H350" s="164">
        <v>3486.3</v>
      </c>
      <c r="I350" s="164">
        <v>3026.7</v>
      </c>
      <c r="J350" s="164">
        <v>3026.7</v>
      </c>
      <c r="K350" s="165">
        <v>104</v>
      </c>
    </row>
    <row r="351" spans="1:11" ht="15.75" x14ac:dyDescent="0.2">
      <c r="A351" s="183">
        <f t="shared" ref="A351:A354" si="70">A350+1</f>
        <v>91</v>
      </c>
      <c r="B351" s="170" t="s">
        <v>425</v>
      </c>
      <c r="C351" s="162" t="s">
        <v>426</v>
      </c>
      <c r="D351" s="162" t="s">
        <v>72</v>
      </c>
      <c r="E351" s="162" t="s">
        <v>231</v>
      </c>
      <c r="F351" s="162">
        <v>2</v>
      </c>
      <c r="G351" s="162">
        <v>3</v>
      </c>
      <c r="H351" s="164">
        <v>608.5</v>
      </c>
      <c r="I351" s="164">
        <v>534.70000000000005</v>
      </c>
      <c r="J351" s="164">
        <v>257.7</v>
      </c>
      <c r="K351" s="165">
        <v>22</v>
      </c>
    </row>
    <row r="352" spans="1:11" ht="15.75" x14ac:dyDescent="0.2">
      <c r="A352" s="183">
        <f t="shared" si="70"/>
        <v>92</v>
      </c>
      <c r="B352" s="170" t="s">
        <v>427</v>
      </c>
      <c r="C352" s="162" t="s">
        <v>428</v>
      </c>
      <c r="D352" s="162" t="s">
        <v>72</v>
      </c>
      <c r="E352" s="162" t="s">
        <v>59</v>
      </c>
      <c r="F352" s="162">
        <v>5</v>
      </c>
      <c r="G352" s="162">
        <v>6</v>
      </c>
      <c r="H352" s="164">
        <v>4810.7</v>
      </c>
      <c r="I352" s="164">
        <v>4188</v>
      </c>
      <c r="J352" s="164">
        <v>1975</v>
      </c>
      <c r="K352" s="165">
        <v>213</v>
      </c>
    </row>
    <row r="353" spans="1:11" ht="15.75" x14ac:dyDescent="0.2">
      <c r="A353" s="183">
        <f t="shared" si="70"/>
        <v>93</v>
      </c>
      <c r="B353" s="170" t="s">
        <v>429</v>
      </c>
      <c r="C353" s="162" t="s">
        <v>430</v>
      </c>
      <c r="D353" s="162" t="s">
        <v>72</v>
      </c>
      <c r="E353" s="162" t="s">
        <v>59</v>
      </c>
      <c r="F353" s="162">
        <v>2</v>
      </c>
      <c r="G353" s="162">
        <v>3</v>
      </c>
      <c r="H353" s="164">
        <v>1084.3</v>
      </c>
      <c r="I353" s="164">
        <v>1001.8</v>
      </c>
      <c r="J353" s="164">
        <v>485.9</v>
      </c>
      <c r="K353" s="165">
        <v>40</v>
      </c>
    </row>
    <row r="354" spans="1:11" ht="15.75" x14ac:dyDescent="0.2">
      <c r="A354" s="183">
        <f t="shared" si="70"/>
        <v>94</v>
      </c>
      <c r="B354" s="170" t="s">
        <v>431</v>
      </c>
      <c r="C354" s="162" t="s">
        <v>432</v>
      </c>
      <c r="D354" s="162" t="s">
        <v>72</v>
      </c>
      <c r="E354" s="162" t="s">
        <v>59</v>
      </c>
      <c r="F354" s="162">
        <v>3</v>
      </c>
      <c r="G354" s="162">
        <v>1</v>
      </c>
      <c r="H354" s="164">
        <v>1223.0999999999999</v>
      </c>
      <c r="I354" s="164">
        <v>1030.2</v>
      </c>
      <c r="J354" s="164">
        <v>0</v>
      </c>
      <c r="K354" s="165">
        <v>57</v>
      </c>
    </row>
  </sheetData>
  <mergeCells count="81">
    <mergeCell ref="A347:B347"/>
    <mergeCell ref="A331:B331"/>
    <mergeCell ref="A329:B329"/>
    <mergeCell ref="A132:B132"/>
    <mergeCell ref="A135:B135"/>
    <mergeCell ref="A145:B145"/>
    <mergeCell ref="A149:B149"/>
    <mergeCell ref="A152:B152"/>
    <mergeCell ref="A155:B155"/>
    <mergeCell ref="A160:B160"/>
    <mergeCell ref="A163:B163"/>
    <mergeCell ref="A166:B166"/>
    <mergeCell ref="A194:B194"/>
    <mergeCell ref="A183:B183"/>
    <mergeCell ref="A316:B316"/>
    <mergeCell ref="A305:B305"/>
    <mergeCell ref="A310:B310"/>
    <mergeCell ref="A303:B303"/>
    <mergeCell ref="A128:B128"/>
    <mergeCell ref="A296:B296"/>
    <mergeCell ref="A282:B282"/>
    <mergeCell ref="A286:B286"/>
    <mergeCell ref="A288:B288"/>
    <mergeCell ref="A290:B290"/>
    <mergeCell ref="A292:B292"/>
    <mergeCell ref="A230:B230"/>
    <mergeCell ref="A110:B110"/>
    <mergeCell ref="A209:B209"/>
    <mergeCell ref="A249:B249"/>
    <mergeCell ref="A260:B260"/>
    <mergeCell ref="A279:B279"/>
    <mergeCell ref="A188:B188"/>
    <mergeCell ref="A112:B112"/>
    <mergeCell ref="A211:B211"/>
    <mergeCell ref="A116:B116"/>
    <mergeCell ref="A219:B219"/>
    <mergeCell ref="A123:B123"/>
    <mergeCell ref="A96:B96"/>
    <mergeCell ref="A89:B89"/>
    <mergeCell ref="A42:B42"/>
    <mergeCell ref="A2:K2"/>
    <mergeCell ref="A3:K3"/>
    <mergeCell ref="A60:B60"/>
    <mergeCell ref="C6:C8"/>
    <mergeCell ref="D6:D8"/>
    <mergeCell ref="I6:I7"/>
    <mergeCell ref="C5:D5"/>
    <mergeCell ref="E5:E8"/>
    <mergeCell ref="F5:F8"/>
    <mergeCell ref="G5:G8"/>
    <mergeCell ref="K5:K7"/>
    <mergeCell ref="I5:J5"/>
    <mergeCell ref="A11:B11"/>
    <mergeCell ref="A5:A8"/>
    <mergeCell ref="B5:B8"/>
    <mergeCell ref="A10:K10"/>
    <mergeCell ref="A82:B82"/>
    <mergeCell ref="A85:B85"/>
    <mergeCell ref="A63:B63"/>
    <mergeCell ref="A12:B12"/>
    <mergeCell ref="A22:B22"/>
    <mergeCell ref="A31:B31"/>
    <mergeCell ref="A44:B44"/>
    <mergeCell ref="A48:B48"/>
    <mergeCell ref="A53:B53"/>
    <mergeCell ref="A337:B337"/>
    <mergeCell ref="H1:K1"/>
    <mergeCell ref="A190:B190"/>
    <mergeCell ref="A192:B192"/>
    <mergeCell ref="A196:B196"/>
    <mergeCell ref="A246:B246"/>
    <mergeCell ref="A240:K240"/>
    <mergeCell ref="A241:B241"/>
    <mergeCell ref="A242:B242"/>
    <mergeCell ref="H5:H7"/>
    <mergeCell ref="A126:K126"/>
    <mergeCell ref="A127:B127"/>
    <mergeCell ref="A94:B94"/>
    <mergeCell ref="A92:B92"/>
    <mergeCell ref="J6:J7"/>
    <mergeCell ref="A20:B20"/>
  </mergeCells>
  <dataValidations count="1">
    <dataValidation type="textLength" operator="lessThanOrEqual" allowBlank="1" showInputMessage="1" showErrorMessage="1" error="Длина текста не должна превышать 50 символов." sqref="B136:B144 B250:B257">
      <formula1>50</formula1>
    </dataValidation>
  </dataValidations>
  <pageMargins left="0.78740157480314965" right="0.78740157480314965" top="0.39370078740157483" bottom="0.39370078740157483" header="0" footer="0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7"/>
  <sheetViews>
    <sheetView topLeftCell="A26" zoomScale="85" zoomScaleNormal="85" workbookViewId="0">
      <selection activeCell="D14" sqref="D14"/>
    </sheetView>
  </sheetViews>
  <sheetFormatPr defaultRowHeight="15" x14ac:dyDescent="0.25"/>
  <cols>
    <col min="1" max="1" width="6.28515625" style="75" customWidth="1"/>
    <col min="2" max="2" width="44.42578125" style="7" customWidth="1"/>
    <col min="3" max="3" width="15.5703125" style="135" customWidth="1"/>
    <col min="4" max="4" width="15.28515625" style="135" customWidth="1"/>
    <col min="5" max="5" width="14.7109375" style="135" customWidth="1"/>
    <col min="6" max="6" width="17" style="135" customWidth="1"/>
    <col min="7" max="7" width="16" style="135" customWidth="1"/>
    <col min="8" max="8" width="16.140625" style="135" customWidth="1"/>
    <col min="9" max="9" width="13.28515625" style="136" customWidth="1"/>
    <col min="10" max="10" width="15.7109375" style="135" customWidth="1"/>
    <col min="11" max="12" width="16.5703125" style="135" customWidth="1"/>
    <col min="13" max="14" width="16" style="135" customWidth="1"/>
    <col min="15" max="15" width="13.7109375" hidden="1" customWidth="1"/>
    <col min="16" max="16" width="27.7109375" hidden="1" customWidth="1"/>
    <col min="17" max="18" width="13.7109375" hidden="1" customWidth="1"/>
    <col min="19" max="19" width="11.42578125" customWidth="1"/>
    <col min="20" max="20" width="11" bestFit="1" customWidth="1"/>
  </cols>
  <sheetData>
    <row r="1" spans="1:20" ht="120.75" hidden="1" customHeight="1" x14ac:dyDescent="0.25">
      <c r="B1" s="12"/>
      <c r="C1" s="112"/>
      <c r="D1" s="112"/>
      <c r="E1" s="112"/>
      <c r="F1" s="112"/>
      <c r="G1" s="112"/>
      <c r="H1" s="112"/>
      <c r="I1" s="112"/>
      <c r="J1" s="112"/>
      <c r="K1" s="112"/>
      <c r="L1" s="295"/>
      <c r="M1" s="295"/>
      <c r="N1" s="295"/>
      <c r="O1" s="295"/>
      <c r="P1" s="1"/>
      <c r="Q1" s="1"/>
      <c r="R1" s="1"/>
    </row>
    <row r="2" spans="1:20" ht="81.599999999999994" customHeight="1" x14ac:dyDescent="0.25">
      <c r="B2" s="12"/>
      <c r="C2" s="112"/>
      <c r="D2" s="112"/>
      <c r="E2" s="112"/>
      <c r="F2" s="112"/>
      <c r="G2" s="112"/>
      <c r="H2" s="112"/>
      <c r="I2" s="112"/>
      <c r="J2" s="112"/>
      <c r="K2" s="307" t="s">
        <v>353</v>
      </c>
      <c r="L2" s="307"/>
      <c r="M2" s="307"/>
      <c r="N2" s="307"/>
      <c r="O2" s="73"/>
      <c r="P2" s="1"/>
      <c r="Q2" s="1"/>
      <c r="R2" s="1"/>
    </row>
    <row r="3" spans="1:20" ht="53.25" customHeight="1" x14ac:dyDescent="0.25">
      <c r="A3" s="300" t="s">
        <v>98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</row>
    <row r="4" spans="1:20" ht="15.6" customHeight="1" x14ac:dyDescent="0.25">
      <c r="A4" s="304" t="s">
        <v>0</v>
      </c>
      <c r="B4" s="304" t="s">
        <v>3</v>
      </c>
      <c r="C4" s="301" t="s">
        <v>4</v>
      </c>
      <c r="D4" s="302"/>
      <c r="E4" s="302"/>
      <c r="F4" s="302"/>
      <c r="G4" s="302"/>
      <c r="H4" s="303"/>
      <c r="I4" s="308" t="s">
        <v>5</v>
      </c>
      <c r="J4" s="309"/>
      <c r="K4" s="287" t="s">
        <v>294</v>
      </c>
      <c r="L4" s="287" t="s">
        <v>293</v>
      </c>
      <c r="M4" s="287" t="s">
        <v>150</v>
      </c>
      <c r="N4" s="287" t="s">
        <v>295</v>
      </c>
      <c r="O4" s="84"/>
      <c r="P4" s="84"/>
      <c r="Q4" s="84"/>
      <c r="R4" s="84"/>
    </row>
    <row r="5" spans="1:20" ht="130.9" customHeight="1" x14ac:dyDescent="0.25">
      <c r="A5" s="305"/>
      <c r="B5" s="306"/>
      <c r="C5" s="113" t="s">
        <v>116</v>
      </c>
      <c r="D5" s="113" t="s">
        <v>117</v>
      </c>
      <c r="E5" s="113" t="s">
        <v>118</v>
      </c>
      <c r="F5" s="113" t="s">
        <v>119</v>
      </c>
      <c r="G5" s="113" t="s">
        <v>121</v>
      </c>
      <c r="H5" s="113" t="s">
        <v>120</v>
      </c>
      <c r="I5" s="310"/>
      <c r="J5" s="311"/>
      <c r="K5" s="288"/>
      <c r="L5" s="288"/>
      <c r="M5" s="288"/>
      <c r="N5" s="288"/>
      <c r="O5" s="83" t="s">
        <v>6</v>
      </c>
      <c r="P5" s="6" t="s">
        <v>7</v>
      </c>
      <c r="Q5" s="6" t="s">
        <v>8</v>
      </c>
      <c r="R5" s="6" t="s">
        <v>9</v>
      </c>
      <c r="S5" s="289"/>
      <c r="T5" s="290"/>
    </row>
    <row r="6" spans="1:20" x14ac:dyDescent="0.25">
      <c r="A6" s="76"/>
      <c r="C6" s="114" t="s">
        <v>10</v>
      </c>
      <c r="D6" s="114" t="s">
        <v>10</v>
      </c>
      <c r="E6" s="114" t="s">
        <v>10</v>
      </c>
      <c r="F6" s="114" t="s">
        <v>10</v>
      </c>
      <c r="G6" s="114" t="s">
        <v>10</v>
      </c>
      <c r="H6" s="114" t="s">
        <v>10</v>
      </c>
      <c r="I6" s="115" t="s">
        <v>11</v>
      </c>
      <c r="J6" s="115" t="s">
        <v>10</v>
      </c>
      <c r="K6" s="115" t="s">
        <v>10</v>
      </c>
      <c r="L6" s="114" t="s">
        <v>10</v>
      </c>
      <c r="M6" s="115" t="s">
        <v>10</v>
      </c>
      <c r="N6" s="115" t="s">
        <v>10</v>
      </c>
      <c r="O6" s="2" t="s">
        <v>10</v>
      </c>
      <c r="P6" s="2" t="s">
        <v>10</v>
      </c>
      <c r="Q6" s="2" t="s">
        <v>10</v>
      </c>
      <c r="R6" s="2" t="s">
        <v>10</v>
      </c>
    </row>
    <row r="7" spans="1:20" x14ac:dyDescent="0.25">
      <c r="A7" s="10">
        <v>1</v>
      </c>
      <c r="B7" s="11">
        <v>2</v>
      </c>
      <c r="C7" s="116">
        <v>4</v>
      </c>
      <c r="D7" s="116">
        <v>5</v>
      </c>
      <c r="E7" s="116">
        <v>6</v>
      </c>
      <c r="F7" s="116">
        <v>7</v>
      </c>
      <c r="G7" s="116">
        <v>8</v>
      </c>
      <c r="H7" s="116">
        <v>9</v>
      </c>
      <c r="I7" s="116">
        <v>10</v>
      </c>
      <c r="J7" s="116">
        <v>11</v>
      </c>
      <c r="K7" s="116">
        <v>13</v>
      </c>
      <c r="L7" s="116">
        <v>15</v>
      </c>
      <c r="M7" s="116">
        <v>17</v>
      </c>
      <c r="N7" s="116">
        <v>19</v>
      </c>
      <c r="O7" s="3">
        <v>15</v>
      </c>
      <c r="P7" s="3">
        <v>16</v>
      </c>
      <c r="Q7" s="3">
        <v>17</v>
      </c>
      <c r="R7" s="3">
        <v>18</v>
      </c>
    </row>
    <row r="8" spans="1:20" ht="29.25" customHeight="1" x14ac:dyDescent="0.25">
      <c r="A8" s="291" t="s">
        <v>99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3"/>
      <c r="O8" s="46"/>
      <c r="P8" s="3"/>
      <c r="Q8" s="3"/>
      <c r="R8" s="3"/>
    </row>
    <row r="9" spans="1:20" s="5" customFormat="1" ht="15" customHeight="1" x14ac:dyDescent="0.25">
      <c r="A9" s="298" t="s">
        <v>12</v>
      </c>
      <c r="B9" s="299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47">
        <v>0</v>
      </c>
      <c r="P9" s="4">
        <v>0</v>
      </c>
      <c r="Q9" s="4">
        <v>0</v>
      </c>
      <c r="R9" s="4">
        <v>0</v>
      </c>
    </row>
    <row r="10" spans="1:20" s="23" customFormat="1" ht="28.5" customHeight="1" x14ac:dyDescent="0.25">
      <c r="A10" s="296" t="s">
        <v>13</v>
      </c>
      <c r="B10" s="29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50">
        <v>0</v>
      </c>
      <c r="P10" s="22">
        <v>0</v>
      </c>
      <c r="Q10" s="22">
        <v>0</v>
      </c>
      <c r="R10" s="22">
        <v>0</v>
      </c>
    </row>
    <row r="11" spans="1:20" s="18" customFormat="1" ht="15.75" x14ac:dyDescent="0.25">
      <c r="A11" s="19">
        <v>1</v>
      </c>
      <c r="B11" s="51" t="s">
        <v>102</v>
      </c>
      <c r="C11" s="109"/>
      <c r="D11" s="109"/>
      <c r="E11" s="109"/>
      <c r="F11" s="109"/>
      <c r="G11" s="109"/>
      <c r="H11" s="109"/>
      <c r="I11" s="109"/>
      <c r="J11" s="109"/>
      <c r="K11" s="109">
        <v>2018</v>
      </c>
      <c r="L11" s="109"/>
      <c r="M11" s="109"/>
      <c r="N11" s="109"/>
      <c r="O11" s="49">
        <v>0</v>
      </c>
      <c r="P11" s="17">
        <v>0</v>
      </c>
      <c r="Q11" s="17">
        <v>0</v>
      </c>
      <c r="R11" s="17">
        <v>0</v>
      </c>
      <c r="S11" s="18">
        <v>1</v>
      </c>
    </row>
    <row r="12" spans="1:20" s="18" customFormat="1" ht="15.75" x14ac:dyDescent="0.25">
      <c r="A12" s="19">
        <v>2</v>
      </c>
      <c r="B12" s="51" t="s">
        <v>104</v>
      </c>
      <c r="C12" s="109"/>
      <c r="D12" s="109"/>
      <c r="E12" s="109"/>
      <c r="F12" s="109"/>
      <c r="G12" s="109"/>
      <c r="H12" s="109"/>
      <c r="I12" s="109"/>
      <c r="J12" s="109"/>
      <c r="K12" s="109">
        <v>2018</v>
      </c>
      <c r="L12" s="109"/>
      <c r="M12" s="109"/>
      <c r="N12" s="109"/>
      <c r="O12" s="49"/>
      <c r="P12" s="17"/>
      <c r="Q12" s="17"/>
      <c r="R12" s="17"/>
      <c r="S12" s="18">
        <v>1</v>
      </c>
    </row>
    <row r="13" spans="1:20" s="18" customFormat="1" ht="15.75" x14ac:dyDescent="0.25">
      <c r="A13" s="19">
        <v>3</v>
      </c>
      <c r="B13" s="51" t="s">
        <v>105</v>
      </c>
      <c r="C13" s="109"/>
      <c r="D13" s="109"/>
      <c r="E13" s="109"/>
      <c r="F13" s="109"/>
      <c r="G13" s="109"/>
      <c r="H13" s="109"/>
      <c r="I13" s="109"/>
      <c r="J13" s="109"/>
      <c r="K13" s="109">
        <v>2018</v>
      </c>
      <c r="L13" s="109"/>
      <c r="M13" s="109"/>
      <c r="N13" s="109"/>
      <c r="O13" s="49"/>
      <c r="P13" s="17"/>
      <c r="Q13" s="17"/>
      <c r="R13" s="17"/>
      <c r="S13" s="18">
        <v>1</v>
      </c>
    </row>
    <row r="14" spans="1:20" s="18" customFormat="1" ht="15.75" x14ac:dyDescent="0.25">
      <c r="A14" s="19">
        <v>4</v>
      </c>
      <c r="B14" s="51" t="s">
        <v>106</v>
      </c>
      <c r="C14" s="109"/>
      <c r="D14" s="109"/>
      <c r="E14" s="109"/>
      <c r="F14" s="109"/>
      <c r="G14" s="109"/>
      <c r="H14" s="109"/>
      <c r="I14" s="109"/>
      <c r="J14" s="109"/>
      <c r="K14" s="109">
        <v>2018</v>
      </c>
      <c r="L14" s="109"/>
      <c r="M14" s="109"/>
      <c r="N14" s="109"/>
      <c r="O14" s="49"/>
      <c r="P14" s="17"/>
      <c r="Q14" s="17"/>
      <c r="R14" s="17"/>
      <c r="S14" s="18">
        <v>1</v>
      </c>
    </row>
    <row r="15" spans="1:20" s="18" customFormat="1" ht="15.75" x14ac:dyDescent="0.25">
      <c r="A15" s="19">
        <v>5</v>
      </c>
      <c r="B15" s="51" t="s">
        <v>107</v>
      </c>
      <c r="C15" s="109"/>
      <c r="D15" s="109"/>
      <c r="E15" s="109"/>
      <c r="F15" s="109"/>
      <c r="G15" s="109"/>
      <c r="H15" s="109"/>
      <c r="I15" s="109"/>
      <c r="J15" s="109"/>
      <c r="K15" s="109">
        <v>2018</v>
      </c>
      <c r="L15" s="109"/>
      <c r="M15" s="109"/>
      <c r="N15" s="109"/>
      <c r="O15" s="49"/>
      <c r="P15" s="17"/>
      <c r="Q15" s="17"/>
      <c r="R15" s="17"/>
      <c r="S15" s="18">
        <v>1</v>
      </c>
    </row>
    <row r="16" spans="1:20" s="18" customFormat="1" ht="15.75" x14ac:dyDescent="0.25">
      <c r="A16" s="19">
        <v>6</v>
      </c>
      <c r="B16" s="51" t="s">
        <v>108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>
        <v>2018</v>
      </c>
      <c r="N16" s="109"/>
      <c r="O16" s="49">
        <v>0</v>
      </c>
      <c r="P16" s="17">
        <v>0</v>
      </c>
      <c r="Q16" s="17">
        <v>0</v>
      </c>
      <c r="R16" s="17">
        <v>0</v>
      </c>
      <c r="S16" s="18">
        <v>1</v>
      </c>
    </row>
    <row r="17" spans="1:19" s="18" customFormat="1" ht="15.75" x14ac:dyDescent="0.25">
      <c r="A17" s="28">
        <v>7</v>
      </c>
      <c r="B17" s="85" t="s">
        <v>109</v>
      </c>
      <c r="C17" s="109">
        <v>2018</v>
      </c>
      <c r="D17" s="109">
        <v>2018</v>
      </c>
      <c r="E17" s="109"/>
      <c r="F17" s="109">
        <v>2018</v>
      </c>
      <c r="G17" s="109">
        <v>2018</v>
      </c>
      <c r="H17" s="109">
        <v>2018</v>
      </c>
      <c r="I17" s="109"/>
      <c r="J17" s="109"/>
      <c r="K17" s="109"/>
      <c r="L17" s="109"/>
      <c r="M17" s="109"/>
      <c r="N17" s="109"/>
      <c r="O17" s="49"/>
      <c r="P17" s="17"/>
      <c r="Q17" s="17"/>
      <c r="R17" s="17"/>
      <c r="S17" s="18">
        <v>5</v>
      </c>
    </row>
    <row r="18" spans="1:19" s="23" customFormat="1" ht="29.25" customHeight="1" x14ac:dyDescent="0.25">
      <c r="A18" s="296" t="s">
        <v>350</v>
      </c>
      <c r="B18" s="297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50">
        <v>0</v>
      </c>
      <c r="P18" s="22">
        <v>0</v>
      </c>
      <c r="Q18" s="22">
        <v>0</v>
      </c>
      <c r="R18" s="22">
        <v>0</v>
      </c>
    </row>
    <row r="19" spans="1:19" s="18" customFormat="1" ht="15.75" x14ac:dyDescent="0.25">
      <c r="A19" s="19">
        <v>1</v>
      </c>
      <c r="B19" s="42" t="s">
        <v>124</v>
      </c>
      <c r="C19" s="109"/>
      <c r="D19" s="109"/>
      <c r="E19" s="109"/>
      <c r="F19" s="109"/>
      <c r="G19" s="109"/>
      <c r="H19" s="109"/>
      <c r="I19" s="109"/>
      <c r="J19" s="109">
        <v>2018</v>
      </c>
      <c r="K19" s="109"/>
      <c r="L19" s="109"/>
      <c r="M19" s="109"/>
      <c r="N19" s="109"/>
      <c r="O19" s="49"/>
      <c r="P19" s="17"/>
      <c r="Q19" s="17"/>
      <c r="R19" s="17"/>
      <c r="S19" s="18">
        <v>1</v>
      </c>
    </row>
    <row r="20" spans="1:19" s="89" customFormat="1" ht="19.149999999999999" customHeight="1" x14ac:dyDescent="0.25">
      <c r="A20" s="86">
        <v>2</v>
      </c>
      <c r="B20" s="42" t="s">
        <v>125</v>
      </c>
      <c r="C20" s="120"/>
      <c r="D20" s="120"/>
      <c r="E20" s="120"/>
      <c r="F20" s="120"/>
      <c r="G20" s="120"/>
      <c r="H20" s="120"/>
      <c r="I20" s="120"/>
      <c r="J20" s="120"/>
      <c r="K20" s="120">
        <v>2018</v>
      </c>
      <c r="L20" s="120"/>
      <c r="M20" s="120"/>
      <c r="N20" s="120"/>
      <c r="O20" s="87"/>
      <c r="P20" s="88"/>
      <c r="Q20" s="88"/>
      <c r="R20" s="88"/>
      <c r="S20" s="89">
        <v>1</v>
      </c>
    </row>
    <row r="21" spans="1:19" s="23" customFormat="1" ht="45" customHeight="1" x14ac:dyDescent="0.25">
      <c r="A21" s="296" t="s">
        <v>75</v>
      </c>
      <c r="B21" s="297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48">
        <f t="shared" ref="O21:R21" si="0">SUM(O22:O22)</f>
        <v>0</v>
      </c>
      <c r="P21" s="48">
        <f t="shared" si="0"/>
        <v>0</v>
      </c>
      <c r="Q21" s="48">
        <f t="shared" si="0"/>
        <v>0</v>
      </c>
      <c r="R21" s="48">
        <f t="shared" si="0"/>
        <v>0</v>
      </c>
    </row>
    <row r="22" spans="1:19" s="18" customFormat="1" ht="15.75" x14ac:dyDescent="0.25">
      <c r="A22" s="19">
        <v>1</v>
      </c>
      <c r="B22" s="42" t="s">
        <v>259</v>
      </c>
      <c r="C22" s="109"/>
      <c r="D22" s="109">
        <v>2018</v>
      </c>
      <c r="E22" s="109"/>
      <c r="F22" s="109">
        <v>2018</v>
      </c>
      <c r="G22" s="109"/>
      <c r="H22" s="109"/>
      <c r="I22" s="109"/>
      <c r="J22" s="109"/>
      <c r="K22" s="109"/>
      <c r="L22" s="109"/>
      <c r="M22" s="109"/>
      <c r="N22" s="109"/>
      <c r="O22" s="49"/>
      <c r="P22" s="17"/>
      <c r="Q22" s="17"/>
      <c r="R22" s="17"/>
      <c r="S22" s="18">
        <v>2</v>
      </c>
    </row>
    <row r="23" spans="1:19" s="23" customFormat="1" ht="32.25" customHeight="1" x14ac:dyDescent="0.25">
      <c r="A23" s="296" t="s">
        <v>76</v>
      </c>
      <c r="B23" s="297"/>
      <c r="C23" s="119"/>
      <c r="D23" s="119"/>
      <c r="E23" s="119"/>
      <c r="F23" s="119"/>
      <c r="G23" s="119"/>
      <c r="H23" s="119"/>
      <c r="I23" s="119"/>
      <c r="J23" s="119"/>
      <c r="K23" s="119"/>
      <c r="L23" s="118"/>
      <c r="M23" s="118"/>
      <c r="N23" s="118"/>
      <c r="O23" s="53">
        <f t="shared" ref="O23:R23" si="1">SUM(O24:O30)</f>
        <v>0</v>
      </c>
      <c r="P23" s="21">
        <f t="shared" si="1"/>
        <v>0</v>
      </c>
      <c r="Q23" s="21">
        <f t="shared" si="1"/>
        <v>0</v>
      </c>
      <c r="R23" s="21">
        <f t="shared" si="1"/>
        <v>0</v>
      </c>
    </row>
    <row r="24" spans="1:19" s="18" customFormat="1" ht="15.75" x14ac:dyDescent="0.25">
      <c r="A24" s="19">
        <v>1</v>
      </c>
      <c r="B24" s="42" t="s">
        <v>133</v>
      </c>
      <c r="C24" s="109"/>
      <c r="D24" s="109"/>
      <c r="E24" s="109"/>
      <c r="F24" s="109"/>
      <c r="G24" s="109"/>
      <c r="H24" s="109"/>
      <c r="I24" s="109"/>
      <c r="J24" s="109"/>
      <c r="K24" s="109">
        <v>2018</v>
      </c>
      <c r="L24" s="109"/>
      <c r="M24" s="109"/>
      <c r="N24" s="109"/>
      <c r="O24" s="49"/>
      <c r="P24" s="17"/>
      <c r="Q24" s="17"/>
      <c r="R24" s="17"/>
      <c r="S24" s="18">
        <v>1</v>
      </c>
    </row>
    <row r="25" spans="1:19" s="18" customFormat="1" ht="15.75" x14ac:dyDescent="0.25">
      <c r="A25" s="19">
        <v>2</v>
      </c>
      <c r="B25" s="42" t="s">
        <v>134</v>
      </c>
      <c r="C25" s="109"/>
      <c r="D25" s="109"/>
      <c r="E25" s="109"/>
      <c r="F25" s="109"/>
      <c r="G25" s="109"/>
      <c r="H25" s="109"/>
      <c r="I25" s="109"/>
      <c r="J25" s="109"/>
      <c r="K25" s="109">
        <v>2018</v>
      </c>
      <c r="L25" s="109"/>
      <c r="M25" s="109"/>
      <c r="N25" s="109"/>
      <c r="O25" s="49"/>
      <c r="P25" s="17"/>
      <c r="Q25" s="17"/>
      <c r="R25" s="17"/>
      <c r="S25" s="18">
        <v>1</v>
      </c>
    </row>
    <row r="26" spans="1:19" s="18" customFormat="1" ht="15.75" x14ac:dyDescent="0.25">
      <c r="A26" s="19">
        <v>3</v>
      </c>
      <c r="B26" s="42" t="s">
        <v>135</v>
      </c>
      <c r="C26" s="109"/>
      <c r="D26" s="109"/>
      <c r="E26" s="109"/>
      <c r="F26" s="109"/>
      <c r="G26" s="109"/>
      <c r="H26" s="109"/>
      <c r="I26" s="109"/>
      <c r="J26" s="109"/>
      <c r="K26" s="109">
        <v>2018</v>
      </c>
      <c r="L26" s="109"/>
      <c r="M26" s="109"/>
      <c r="N26" s="109"/>
      <c r="O26" s="49"/>
      <c r="P26" s="17"/>
      <c r="Q26" s="17"/>
      <c r="R26" s="17"/>
      <c r="S26" s="18">
        <v>1</v>
      </c>
    </row>
    <row r="27" spans="1:19" s="18" customFormat="1" ht="15.75" x14ac:dyDescent="0.25">
      <c r="A27" s="19">
        <v>4</v>
      </c>
      <c r="B27" s="42" t="s">
        <v>136</v>
      </c>
      <c r="C27" s="109"/>
      <c r="D27" s="109"/>
      <c r="E27" s="109"/>
      <c r="F27" s="109"/>
      <c r="G27" s="109"/>
      <c r="H27" s="109"/>
      <c r="I27" s="109"/>
      <c r="J27" s="109"/>
      <c r="K27" s="109">
        <v>2018</v>
      </c>
      <c r="L27" s="109"/>
      <c r="M27" s="109"/>
      <c r="N27" s="109"/>
      <c r="O27" s="49"/>
      <c r="P27" s="17"/>
      <c r="Q27" s="17"/>
      <c r="R27" s="17"/>
      <c r="S27" s="18">
        <v>1</v>
      </c>
    </row>
    <row r="28" spans="1:19" s="18" customFormat="1" ht="15.75" x14ac:dyDescent="0.25">
      <c r="A28" s="19">
        <v>5</v>
      </c>
      <c r="B28" s="42" t="s">
        <v>137</v>
      </c>
      <c r="C28" s="109"/>
      <c r="D28" s="109"/>
      <c r="E28" s="109"/>
      <c r="F28" s="109"/>
      <c r="G28" s="109"/>
      <c r="H28" s="109"/>
      <c r="I28" s="109"/>
      <c r="J28" s="109"/>
      <c r="K28" s="109">
        <v>2018</v>
      </c>
      <c r="L28" s="109"/>
      <c r="M28" s="109"/>
      <c r="N28" s="109"/>
      <c r="O28" s="49"/>
      <c r="P28" s="17"/>
      <c r="Q28" s="17"/>
      <c r="R28" s="17"/>
      <c r="S28" s="18">
        <v>1</v>
      </c>
    </row>
    <row r="29" spans="1:19" s="18" customFormat="1" ht="15.75" x14ac:dyDescent="0.25">
      <c r="A29" s="19">
        <v>6</v>
      </c>
      <c r="B29" s="42" t="s">
        <v>138</v>
      </c>
      <c r="C29" s="109"/>
      <c r="D29" s="109"/>
      <c r="E29" s="109"/>
      <c r="F29" s="109"/>
      <c r="G29" s="109"/>
      <c r="H29" s="109"/>
      <c r="I29" s="109"/>
      <c r="J29" s="109"/>
      <c r="K29" s="109">
        <v>2018</v>
      </c>
      <c r="L29" s="109"/>
      <c r="M29" s="109"/>
      <c r="N29" s="109"/>
      <c r="O29" s="49"/>
      <c r="P29" s="17"/>
      <c r="Q29" s="17"/>
      <c r="R29" s="17"/>
      <c r="S29" s="18">
        <v>1</v>
      </c>
    </row>
    <row r="30" spans="1:19" s="18" customFormat="1" ht="15.75" x14ac:dyDescent="0.25">
      <c r="A30" s="19">
        <v>7</v>
      </c>
      <c r="B30" s="42" t="s">
        <v>139</v>
      </c>
      <c r="C30" s="109"/>
      <c r="D30" s="109"/>
      <c r="E30" s="109"/>
      <c r="F30" s="109"/>
      <c r="G30" s="109"/>
      <c r="H30" s="109"/>
      <c r="I30" s="109"/>
      <c r="J30" s="109"/>
      <c r="K30" s="109">
        <v>2018</v>
      </c>
      <c r="L30" s="109"/>
      <c r="M30" s="109"/>
      <c r="N30" s="109"/>
      <c r="O30" s="49"/>
      <c r="P30" s="17"/>
      <c r="Q30" s="17"/>
      <c r="R30" s="17"/>
      <c r="S30" s="18">
        <v>1</v>
      </c>
    </row>
    <row r="31" spans="1:19" s="18" customFormat="1" ht="15.75" x14ac:dyDescent="0.25">
      <c r="A31" s="28">
        <v>8</v>
      </c>
      <c r="B31" s="35" t="s">
        <v>435</v>
      </c>
      <c r="C31" s="109">
        <v>2018</v>
      </c>
      <c r="D31" s="109"/>
      <c r="E31" s="109"/>
      <c r="F31" s="109">
        <v>2018</v>
      </c>
      <c r="G31" s="109">
        <v>2018</v>
      </c>
      <c r="H31" s="109">
        <v>2018</v>
      </c>
      <c r="I31" s="109"/>
      <c r="J31" s="109"/>
      <c r="K31" s="109"/>
      <c r="L31" s="109"/>
      <c r="M31" s="109">
        <v>2018</v>
      </c>
      <c r="N31" s="109">
        <v>2018</v>
      </c>
      <c r="O31" s="49"/>
      <c r="P31" s="17"/>
      <c r="Q31" s="17"/>
      <c r="R31" s="17"/>
    </row>
    <row r="32" spans="1:19" s="23" customFormat="1" ht="32.25" customHeight="1" x14ac:dyDescent="0.25">
      <c r="A32" s="296" t="s">
        <v>77</v>
      </c>
      <c r="B32" s="297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50">
        <v>0</v>
      </c>
      <c r="P32" s="22">
        <v>0</v>
      </c>
      <c r="Q32" s="22">
        <v>0</v>
      </c>
      <c r="R32" s="22">
        <v>0</v>
      </c>
    </row>
    <row r="33" spans="1:19" s="18" customFormat="1" ht="15.75" x14ac:dyDescent="0.25">
      <c r="A33" s="39">
        <v>1</v>
      </c>
      <c r="B33" s="54" t="s">
        <v>272</v>
      </c>
      <c r="C33" s="109"/>
      <c r="D33" s="109"/>
      <c r="E33" s="109"/>
      <c r="F33" s="109">
        <v>2018</v>
      </c>
      <c r="G33" s="109"/>
      <c r="H33" s="109">
        <v>2018</v>
      </c>
      <c r="I33" s="109"/>
      <c r="J33" s="109"/>
      <c r="K33" s="109"/>
      <c r="L33" s="109"/>
      <c r="M33" s="109"/>
      <c r="N33" s="109">
        <v>2018</v>
      </c>
      <c r="O33" s="49">
        <v>812.3</v>
      </c>
      <c r="P33" s="17">
        <v>1792506</v>
      </c>
      <c r="Q33" s="17"/>
      <c r="R33" s="17"/>
      <c r="S33" s="18">
        <v>2</v>
      </c>
    </row>
    <row r="34" spans="1:19" s="18" customFormat="1" ht="15.75" x14ac:dyDescent="0.25">
      <c r="A34" s="39">
        <v>2</v>
      </c>
      <c r="B34" s="54" t="s">
        <v>273</v>
      </c>
      <c r="C34" s="109"/>
      <c r="D34" s="109"/>
      <c r="E34" s="109"/>
      <c r="F34" s="109"/>
      <c r="G34" s="109"/>
      <c r="H34" s="109"/>
      <c r="I34" s="109"/>
      <c r="J34" s="109"/>
      <c r="K34" s="109">
        <v>2018</v>
      </c>
      <c r="L34" s="109"/>
      <c r="M34" s="109"/>
      <c r="N34" s="109"/>
      <c r="O34" s="49"/>
      <c r="P34" s="17"/>
      <c r="Q34" s="17"/>
      <c r="R34" s="17"/>
      <c r="S34" s="18">
        <v>1</v>
      </c>
    </row>
    <row r="35" spans="1:19" s="18" customFormat="1" ht="15.75" x14ac:dyDescent="0.25">
      <c r="A35" s="39">
        <v>3</v>
      </c>
      <c r="B35" s="54" t="s">
        <v>274</v>
      </c>
      <c r="C35" s="109"/>
      <c r="D35" s="109"/>
      <c r="E35" s="109"/>
      <c r="F35" s="109"/>
      <c r="G35" s="109"/>
      <c r="H35" s="109"/>
      <c r="I35" s="109"/>
      <c r="J35" s="109"/>
      <c r="K35" s="109">
        <v>2018</v>
      </c>
      <c r="L35" s="109"/>
      <c r="M35" s="109"/>
      <c r="N35" s="109"/>
      <c r="O35" s="49"/>
      <c r="P35" s="17"/>
      <c r="Q35" s="17"/>
      <c r="R35" s="17"/>
      <c r="S35" s="18">
        <v>1</v>
      </c>
    </row>
    <row r="36" spans="1:19" s="18" customFormat="1" ht="15.75" x14ac:dyDescent="0.25">
      <c r="A36" s="39">
        <v>4</v>
      </c>
      <c r="B36" s="54" t="s">
        <v>275</v>
      </c>
      <c r="C36" s="109"/>
      <c r="D36" s="109">
        <v>2018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49"/>
      <c r="P36" s="17"/>
      <c r="Q36" s="17"/>
      <c r="R36" s="17"/>
      <c r="S36" s="18">
        <v>1</v>
      </c>
    </row>
    <row r="37" spans="1:19" s="18" customFormat="1" ht="15.75" x14ac:dyDescent="0.25">
      <c r="A37" s="39">
        <v>5</v>
      </c>
      <c r="B37" s="55" t="s">
        <v>276</v>
      </c>
      <c r="C37" s="109"/>
      <c r="D37" s="109">
        <v>2018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49"/>
      <c r="P37" s="17"/>
      <c r="Q37" s="17"/>
      <c r="R37" s="17"/>
      <c r="S37" s="18">
        <v>1</v>
      </c>
    </row>
    <row r="38" spans="1:19" s="18" customFormat="1" ht="15.75" x14ac:dyDescent="0.25">
      <c r="A38" s="56">
        <v>6</v>
      </c>
      <c r="B38" s="38" t="s">
        <v>277</v>
      </c>
      <c r="C38" s="109"/>
      <c r="D38" s="109"/>
      <c r="E38" s="109"/>
      <c r="F38" s="109"/>
      <c r="G38" s="109"/>
      <c r="H38" s="109"/>
      <c r="I38" s="109"/>
      <c r="J38" s="109"/>
      <c r="K38" s="109">
        <v>2018</v>
      </c>
      <c r="L38" s="109"/>
      <c r="M38" s="109"/>
      <c r="N38" s="109"/>
      <c r="O38" s="49"/>
      <c r="P38" s="17"/>
      <c r="Q38" s="17"/>
      <c r="R38" s="17"/>
      <c r="S38" s="18">
        <v>1</v>
      </c>
    </row>
    <row r="39" spans="1:19" s="18" customFormat="1" ht="15.75" x14ac:dyDescent="0.25">
      <c r="A39" s="56">
        <v>7</v>
      </c>
      <c r="B39" s="38" t="s">
        <v>278</v>
      </c>
      <c r="C39" s="109"/>
      <c r="D39" s="109"/>
      <c r="E39" s="109"/>
      <c r="F39" s="109">
        <v>2018</v>
      </c>
      <c r="G39" s="109"/>
      <c r="H39" s="109"/>
      <c r="I39" s="109"/>
      <c r="J39" s="109"/>
      <c r="K39" s="109"/>
      <c r="L39" s="109"/>
      <c r="M39" s="109"/>
      <c r="N39" s="109"/>
      <c r="O39" s="49"/>
      <c r="P39" s="17"/>
      <c r="Q39" s="17"/>
      <c r="R39" s="17"/>
      <c r="S39" s="18">
        <v>1</v>
      </c>
    </row>
    <row r="40" spans="1:19" s="18" customFormat="1" ht="15.75" x14ac:dyDescent="0.25">
      <c r="A40" s="56">
        <v>8</v>
      </c>
      <c r="B40" s="38" t="s">
        <v>279</v>
      </c>
      <c r="C40" s="109"/>
      <c r="D40" s="109"/>
      <c r="E40" s="109"/>
      <c r="F40" s="109"/>
      <c r="G40" s="109"/>
      <c r="H40" s="109"/>
      <c r="I40" s="109"/>
      <c r="J40" s="109"/>
      <c r="K40" s="109">
        <v>2018</v>
      </c>
      <c r="L40" s="109"/>
      <c r="M40" s="109"/>
      <c r="N40" s="109"/>
      <c r="O40" s="49"/>
      <c r="P40" s="17"/>
      <c r="Q40" s="17"/>
      <c r="R40" s="17"/>
      <c r="S40" s="18">
        <v>1</v>
      </c>
    </row>
    <row r="41" spans="1:19" s="18" customFormat="1" ht="15.75" x14ac:dyDescent="0.25">
      <c r="A41" s="56">
        <v>9</v>
      </c>
      <c r="B41" s="38" t="s">
        <v>280</v>
      </c>
      <c r="C41" s="109"/>
      <c r="D41" s="109"/>
      <c r="E41" s="109"/>
      <c r="F41" s="109"/>
      <c r="G41" s="109"/>
      <c r="H41" s="109"/>
      <c r="I41" s="109"/>
      <c r="J41" s="109"/>
      <c r="K41" s="109">
        <v>2018</v>
      </c>
      <c r="L41" s="109"/>
      <c r="M41" s="109"/>
      <c r="N41" s="109"/>
      <c r="O41" s="49"/>
      <c r="P41" s="17"/>
      <c r="Q41" s="17"/>
      <c r="R41" s="17"/>
      <c r="S41" s="18">
        <v>1</v>
      </c>
    </row>
    <row r="42" spans="1:19" s="18" customFormat="1" ht="15.75" x14ac:dyDescent="0.25">
      <c r="A42" s="56">
        <v>10</v>
      </c>
      <c r="B42" s="38" t="s">
        <v>281</v>
      </c>
      <c r="C42" s="109"/>
      <c r="D42" s="109"/>
      <c r="E42" s="109"/>
      <c r="F42" s="109"/>
      <c r="G42" s="109"/>
      <c r="H42" s="109"/>
      <c r="I42" s="109"/>
      <c r="J42" s="109"/>
      <c r="K42" s="109">
        <v>2018</v>
      </c>
      <c r="L42" s="109"/>
      <c r="M42" s="109"/>
      <c r="N42" s="109"/>
      <c r="O42" s="49"/>
      <c r="P42" s="17"/>
      <c r="Q42" s="17"/>
      <c r="R42" s="17"/>
      <c r="S42" s="18">
        <v>1</v>
      </c>
    </row>
    <row r="43" spans="1:19" s="23" customFormat="1" ht="30" customHeight="1" x14ac:dyDescent="0.25">
      <c r="A43" s="296" t="s">
        <v>62</v>
      </c>
      <c r="B43" s="297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48">
        <f t="shared" ref="O43:R43" si="2">SUM(O44:O46)</f>
        <v>0</v>
      </c>
      <c r="P43" s="48">
        <f t="shared" si="2"/>
        <v>0</v>
      </c>
      <c r="Q43" s="48">
        <f t="shared" si="2"/>
        <v>0</v>
      </c>
      <c r="R43" s="48">
        <f t="shared" si="2"/>
        <v>0</v>
      </c>
    </row>
    <row r="44" spans="1:19" s="18" customFormat="1" ht="15.75" x14ac:dyDescent="0.25">
      <c r="A44" s="19">
        <v>1</v>
      </c>
      <c r="B44" s="51" t="s">
        <v>219</v>
      </c>
      <c r="C44" s="109"/>
      <c r="D44" s="109"/>
      <c r="E44" s="109"/>
      <c r="F44" s="109"/>
      <c r="G44" s="109"/>
      <c r="H44" s="109"/>
      <c r="I44" s="109"/>
      <c r="J44" s="109"/>
      <c r="K44" s="109">
        <v>2018</v>
      </c>
      <c r="L44" s="109"/>
      <c r="M44" s="109"/>
      <c r="N44" s="109"/>
      <c r="O44" s="49"/>
      <c r="P44" s="17"/>
      <c r="Q44" s="17"/>
      <c r="R44" s="17"/>
      <c r="S44" s="18">
        <v>1</v>
      </c>
    </row>
    <row r="45" spans="1:19" s="18" customFormat="1" ht="15.75" x14ac:dyDescent="0.25">
      <c r="A45" s="19">
        <v>2</v>
      </c>
      <c r="B45" s="51" t="s">
        <v>220</v>
      </c>
      <c r="C45" s="109"/>
      <c r="D45" s="109"/>
      <c r="E45" s="109"/>
      <c r="F45" s="109"/>
      <c r="G45" s="109"/>
      <c r="H45" s="109"/>
      <c r="I45" s="109"/>
      <c r="J45" s="109"/>
      <c r="K45" s="109">
        <v>2018</v>
      </c>
      <c r="L45" s="109"/>
      <c r="M45" s="109"/>
      <c r="N45" s="109"/>
      <c r="O45" s="49"/>
      <c r="P45" s="17"/>
      <c r="Q45" s="17"/>
      <c r="R45" s="17"/>
      <c r="S45" s="18">
        <v>1</v>
      </c>
    </row>
    <row r="46" spans="1:19" s="18" customFormat="1" ht="15.75" x14ac:dyDescent="0.25">
      <c r="A46" s="19">
        <v>3</v>
      </c>
      <c r="B46" s="51" t="s">
        <v>221</v>
      </c>
      <c r="C46" s="109">
        <v>2018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49"/>
      <c r="P46" s="17"/>
      <c r="Q46" s="17"/>
      <c r="R46" s="17"/>
      <c r="S46" s="18">
        <v>1</v>
      </c>
    </row>
    <row r="47" spans="1:19" s="23" customFormat="1" ht="44.25" customHeight="1" x14ac:dyDescent="0.25">
      <c r="A47" s="296" t="s">
        <v>78</v>
      </c>
      <c r="B47" s="297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50">
        <v>0</v>
      </c>
      <c r="P47" s="22">
        <v>0</v>
      </c>
      <c r="Q47" s="22">
        <v>0</v>
      </c>
      <c r="R47" s="22">
        <v>0</v>
      </c>
    </row>
    <row r="48" spans="1:19" s="18" customFormat="1" ht="15.75" x14ac:dyDescent="0.25">
      <c r="A48" s="19">
        <v>1</v>
      </c>
      <c r="B48" s="51" t="s">
        <v>239</v>
      </c>
      <c r="C48" s="109"/>
      <c r="D48" s="109"/>
      <c r="E48" s="109"/>
      <c r="F48" s="109"/>
      <c r="G48" s="109"/>
      <c r="H48" s="109"/>
      <c r="I48" s="109"/>
      <c r="J48" s="109"/>
      <c r="K48" s="109">
        <v>2018</v>
      </c>
      <c r="L48" s="109"/>
      <c r="M48" s="109"/>
      <c r="N48" s="109"/>
      <c r="O48" s="74">
        <v>0</v>
      </c>
      <c r="P48" s="74">
        <v>0</v>
      </c>
      <c r="Q48" s="74">
        <v>0</v>
      </c>
      <c r="R48" s="74">
        <v>0</v>
      </c>
      <c r="S48" s="18">
        <v>1</v>
      </c>
    </row>
    <row r="49" spans="1:19" s="23" customFormat="1" ht="46.5" customHeight="1" x14ac:dyDescent="0.25">
      <c r="A49" s="296" t="s">
        <v>73</v>
      </c>
      <c r="B49" s="297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50">
        <v>0</v>
      </c>
      <c r="P49" s="22">
        <v>0</v>
      </c>
      <c r="Q49" s="22">
        <v>0</v>
      </c>
      <c r="R49" s="22">
        <v>0</v>
      </c>
    </row>
    <row r="50" spans="1:19" s="18" customFormat="1" ht="15.75" x14ac:dyDescent="0.25">
      <c r="A50" s="19">
        <v>1</v>
      </c>
      <c r="B50" s="24" t="s">
        <v>215</v>
      </c>
      <c r="C50" s="109">
        <v>2018</v>
      </c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49"/>
      <c r="P50" s="17"/>
      <c r="Q50" s="17"/>
      <c r="R50" s="17"/>
      <c r="S50" s="18">
        <v>1</v>
      </c>
    </row>
    <row r="51" spans="1:19" s="18" customFormat="1" ht="31.5" x14ac:dyDescent="0.25">
      <c r="A51" s="19">
        <v>2</v>
      </c>
      <c r="B51" s="96" t="s">
        <v>216</v>
      </c>
      <c r="C51" s="109">
        <v>2018</v>
      </c>
      <c r="D51" s="121"/>
      <c r="E51" s="121"/>
      <c r="F51" s="121"/>
      <c r="G51" s="121"/>
      <c r="H51" s="121">
        <v>2018</v>
      </c>
      <c r="I51" s="121"/>
      <c r="J51" s="121"/>
      <c r="K51" s="121">
        <v>2018</v>
      </c>
      <c r="L51" s="121"/>
      <c r="M51" s="121"/>
      <c r="N51" s="121">
        <v>2018</v>
      </c>
      <c r="O51" s="94"/>
      <c r="P51" s="95"/>
      <c r="Q51" s="95"/>
      <c r="R51" s="95"/>
      <c r="S51" s="18">
        <v>4</v>
      </c>
    </row>
    <row r="52" spans="1:19" s="23" customFormat="1" ht="35.25" customHeight="1" x14ac:dyDescent="0.25">
      <c r="A52" s="296" t="s">
        <v>74</v>
      </c>
      <c r="B52" s="297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48">
        <f t="shared" ref="O52:R52" si="3">O53+O54+O55+O56</f>
        <v>95</v>
      </c>
      <c r="P52" s="48">
        <f t="shared" si="3"/>
        <v>3083417.85</v>
      </c>
      <c r="Q52" s="48">
        <f t="shared" si="3"/>
        <v>0</v>
      </c>
      <c r="R52" s="48">
        <f t="shared" si="3"/>
        <v>0</v>
      </c>
    </row>
    <row r="53" spans="1:19" s="18" customFormat="1" ht="15.75" x14ac:dyDescent="0.25">
      <c r="A53" s="28">
        <v>1</v>
      </c>
      <c r="B53" s="42" t="s">
        <v>245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>
        <v>2018</v>
      </c>
      <c r="O53" s="49">
        <v>40</v>
      </c>
      <c r="P53" s="17">
        <v>2840244.9</v>
      </c>
      <c r="Q53" s="17"/>
      <c r="R53" s="17"/>
      <c r="S53" s="18">
        <v>1</v>
      </c>
    </row>
    <row r="54" spans="1:19" s="18" customFormat="1" ht="15.75" x14ac:dyDescent="0.25">
      <c r="A54" s="28">
        <v>2</v>
      </c>
      <c r="B54" s="42" t="s">
        <v>246</v>
      </c>
      <c r="C54" s="109">
        <v>2018</v>
      </c>
      <c r="D54" s="109"/>
      <c r="E54" s="109"/>
      <c r="F54" s="109"/>
      <c r="G54" s="109"/>
      <c r="H54" s="109"/>
      <c r="I54" s="109"/>
      <c r="J54" s="109"/>
      <c r="K54" s="109">
        <v>2018</v>
      </c>
      <c r="L54" s="109"/>
      <c r="M54" s="109"/>
      <c r="N54" s="109"/>
      <c r="O54" s="49"/>
      <c r="P54" s="17"/>
      <c r="Q54" s="17"/>
      <c r="R54" s="17"/>
      <c r="S54" s="18">
        <v>2</v>
      </c>
    </row>
    <row r="55" spans="1:19" s="18" customFormat="1" ht="15.75" x14ac:dyDescent="0.25">
      <c r="A55" s="28">
        <v>3</v>
      </c>
      <c r="B55" s="42" t="s">
        <v>247</v>
      </c>
      <c r="C55" s="109">
        <v>2018</v>
      </c>
      <c r="D55" s="109"/>
      <c r="E55" s="109"/>
      <c r="F55" s="109">
        <v>2018</v>
      </c>
      <c r="G55" s="109"/>
      <c r="H55" s="109"/>
      <c r="I55" s="109"/>
      <c r="J55" s="109"/>
      <c r="K55" s="109">
        <v>2018</v>
      </c>
      <c r="L55" s="109"/>
      <c r="M55" s="109"/>
      <c r="N55" s="109">
        <v>2018</v>
      </c>
      <c r="O55" s="49">
        <v>55</v>
      </c>
      <c r="P55" s="17">
        <v>243172.95</v>
      </c>
      <c r="Q55" s="17"/>
      <c r="R55" s="17"/>
      <c r="S55" s="18">
        <v>4</v>
      </c>
    </row>
    <row r="56" spans="1:19" s="18" customFormat="1" ht="31.5" x14ac:dyDescent="0.25">
      <c r="A56" s="28">
        <v>4</v>
      </c>
      <c r="B56" s="101" t="s">
        <v>248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>
        <v>2018</v>
      </c>
      <c r="N56" s="109"/>
      <c r="O56" s="49"/>
      <c r="P56" s="17"/>
      <c r="Q56" s="17"/>
      <c r="R56" s="17"/>
      <c r="S56" s="18">
        <v>1</v>
      </c>
    </row>
    <row r="57" spans="1:19" s="23" customFormat="1" ht="46.5" customHeight="1" x14ac:dyDescent="0.25">
      <c r="A57" s="296" t="s">
        <v>64</v>
      </c>
      <c r="B57" s="297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50">
        <v>0</v>
      </c>
      <c r="P57" s="22">
        <v>0</v>
      </c>
      <c r="Q57" s="22">
        <v>0</v>
      </c>
      <c r="R57" s="22">
        <v>0</v>
      </c>
    </row>
    <row r="58" spans="1:19" s="18" customFormat="1" ht="15.75" x14ac:dyDescent="0.25">
      <c r="A58" s="86">
        <v>1</v>
      </c>
      <c r="B58" s="57" t="s">
        <v>208</v>
      </c>
      <c r="C58" s="109">
        <v>2018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49"/>
      <c r="P58" s="17"/>
      <c r="Q58" s="17"/>
      <c r="R58" s="17"/>
      <c r="S58" s="18">
        <v>1</v>
      </c>
    </row>
    <row r="59" spans="1:19" s="18" customFormat="1" ht="15.75" x14ac:dyDescent="0.25">
      <c r="A59" s="86">
        <v>2</v>
      </c>
      <c r="B59" s="57" t="s">
        <v>209</v>
      </c>
      <c r="C59" s="109">
        <v>2018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49"/>
      <c r="P59" s="17"/>
      <c r="Q59" s="17"/>
      <c r="R59" s="17"/>
      <c r="S59" s="18">
        <v>1</v>
      </c>
    </row>
    <row r="60" spans="1:19" s="18" customFormat="1" ht="15.75" x14ac:dyDescent="0.25">
      <c r="A60" s="86">
        <v>3</v>
      </c>
      <c r="B60" s="57" t="s">
        <v>211</v>
      </c>
      <c r="C60" s="109"/>
      <c r="D60" s="109"/>
      <c r="E60" s="109"/>
      <c r="F60" s="109"/>
      <c r="G60" s="109"/>
      <c r="H60" s="109"/>
      <c r="I60" s="109"/>
      <c r="J60" s="109"/>
      <c r="K60" s="109">
        <v>2018</v>
      </c>
      <c r="L60" s="109"/>
      <c r="M60" s="109"/>
      <c r="N60" s="109"/>
      <c r="O60" s="49"/>
      <c r="P60" s="17"/>
      <c r="Q60" s="17"/>
      <c r="R60" s="17"/>
      <c r="S60" s="18">
        <v>1</v>
      </c>
    </row>
    <row r="61" spans="1:19" s="23" customFormat="1" ht="32.25" customHeight="1" x14ac:dyDescent="0.25">
      <c r="A61" s="296" t="s">
        <v>79</v>
      </c>
      <c r="B61" s="297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50">
        <v>0</v>
      </c>
      <c r="P61" s="22">
        <v>0</v>
      </c>
      <c r="Q61" s="22">
        <v>0</v>
      </c>
      <c r="R61" s="22">
        <v>0</v>
      </c>
    </row>
    <row r="62" spans="1:19" s="18" customFormat="1" ht="15.75" x14ac:dyDescent="0.25">
      <c r="A62" s="19">
        <v>1</v>
      </c>
      <c r="B62" s="57" t="s">
        <v>262</v>
      </c>
      <c r="C62" s="109"/>
      <c r="D62" s="109"/>
      <c r="E62" s="109"/>
      <c r="F62" s="109"/>
      <c r="G62" s="109"/>
      <c r="H62" s="109"/>
      <c r="I62" s="109"/>
      <c r="J62" s="109"/>
      <c r="K62" s="109">
        <v>2018</v>
      </c>
      <c r="L62" s="109"/>
      <c r="M62" s="109"/>
      <c r="N62" s="109"/>
      <c r="O62" s="49"/>
      <c r="P62" s="17"/>
      <c r="Q62" s="17"/>
      <c r="R62" s="17"/>
      <c r="S62" s="18">
        <v>1</v>
      </c>
    </row>
    <row r="63" spans="1:19" s="18" customFormat="1" ht="15.75" x14ac:dyDescent="0.25">
      <c r="A63" s="19">
        <v>2</v>
      </c>
      <c r="B63" s="57" t="s">
        <v>263</v>
      </c>
      <c r="C63" s="109">
        <v>2018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49"/>
      <c r="P63" s="17"/>
      <c r="Q63" s="17"/>
      <c r="R63" s="17"/>
      <c r="S63" s="18">
        <v>1</v>
      </c>
    </row>
    <row r="64" spans="1:19" s="18" customFormat="1" ht="15.75" x14ac:dyDescent="0.25">
      <c r="A64" s="19">
        <v>3</v>
      </c>
      <c r="B64" s="57" t="s">
        <v>436</v>
      </c>
      <c r="C64" s="109"/>
      <c r="D64" s="109"/>
      <c r="E64" s="109"/>
      <c r="F64" s="109"/>
      <c r="G64" s="109"/>
      <c r="H64" s="109">
        <v>2018</v>
      </c>
      <c r="I64" s="109"/>
      <c r="J64" s="109"/>
      <c r="K64" s="109"/>
      <c r="L64" s="109"/>
      <c r="M64" s="109"/>
      <c r="N64" s="109"/>
      <c r="O64" s="49"/>
      <c r="P64" s="17"/>
      <c r="Q64" s="17"/>
      <c r="R64" s="17"/>
    </row>
    <row r="65" spans="1:19" s="18" customFormat="1" ht="15.75" x14ac:dyDescent="0.25">
      <c r="A65" s="19">
        <v>4</v>
      </c>
      <c r="B65" s="57" t="s">
        <v>438</v>
      </c>
      <c r="C65" s="109"/>
      <c r="D65" s="109"/>
      <c r="E65" s="109"/>
      <c r="F65" s="109"/>
      <c r="G65" s="109"/>
      <c r="H65" s="109">
        <v>2018</v>
      </c>
      <c r="I65" s="109"/>
      <c r="J65" s="109"/>
      <c r="K65" s="109"/>
      <c r="L65" s="109"/>
      <c r="M65" s="109"/>
      <c r="N65" s="109"/>
      <c r="O65" s="49"/>
      <c r="P65" s="17"/>
      <c r="Q65" s="17"/>
      <c r="R65" s="17"/>
    </row>
    <row r="66" spans="1:19" s="18" customFormat="1" ht="15.75" x14ac:dyDescent="0.25">
      <c r="A66" s="19">
        <v>5</v>
      </c>
      <c r="B66" s="57" t="s">
        <v>264</v>
      </c>
      <c r="C66" s="109"/>
      <c r="D66" s="109"/>
      <c r="E66" s="109"/>
      <c r="F66" s="109"/>
      <c r="G66" s="109"/>
      <c r="H66" s="109"/>
      <c r="I66" s="109"/>
      <c r="J66" s="109"/>
      <c r="K66" s="109">
        <v>2018</v>
      </c>
      <c r="L66" s="109"/>
      <c r="M66" s="109">
        <v>2018</v>
      </c>
      <c r="N66" s="109"/>
      <c r="O66" s="49"/>
      <c r="P66" s="17"/>
      <c r="Q66" s="17"/>
      <c r="R66" s="17"/>
      <c r="S66" s="18">
        <v>2</v>
      </c>
    </row>
    <row r="67" spans="1:19" s="18" customFormat="1" ht="15.75" x14ac:dyDescent="0.25">
      <c r="A67" s="19">
        <v>6</v>
      </c>
      <c r="B67" s="57" t="s">
        <v>265</v>
      </c>
      <c r="C67" s="109"/>
      <c r="D67" s="109">
        <v>2018</v>
      </c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49"/>
      <c r="P67" s="17"/>
      <c r="Q67" s="17"/>
      <c r="R67" s="17"/>
      <c r="S67" s="18">
        <v>1</v>
      </c>
    </row>
    <row r="68" spans="1:19" s="23" customFormat="1" ht="44.25" customHeight="1" x14ac:dyDescent="0.25">
      <c r="A68" s="296" t="s">
        <v>80</v>
      </c>
      <c r="B68" s="297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48">
        <f t="shared" ref="O68:R68" si="4">SUM(O69:O70)</f>
        <v>0</v>
      </c>
      <c r="P68" s="48">
        <f t="shared" si="4"/>
        <v>0</v>
      </c>
      <c r="Q68" s="48">
        <f t="shared" si="4"/>
        <v>0</v>
      </c>
      <c r="R68" s="48">
        <f t="shared" si="4"/>
        <v>0</v>
      </c>
    </row>
    <row r="69" spans="1:19" s="18" customFormat="1" ht="15.75" x14ac:dyDescent="0.25">
      <c r="A69" s="19">
        <v>1</v>
      </c>
      <c r="B69" s="57" t="s">
        <v>234</v>
      </c>
      <c r="C69" s="109">
        <v>2018</v>
      </c>
      <c r="D69" s="109">
        <v>2018</v>
      </c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49"/>
      <c r="P69" s="17"/>
      <c r="Q69" s="17"/>
      <c r="R69" s="17"/>
      <c r="S69" s="18">
        <v>2</v>
      </c>
    </row>
    <row r="70" spans="1:19" s="18" customFormat="1" ht="15.75" x14ac:dyDescent="0.25">
      <c r="A70" s="19">
        <v>2</v>
      </c>
      <c r="B70" s="57" t="s">
        <v>235</v>
      </c>
      <c r="C70" s="109"/>
      <c r="D70" s="109"/>
      <c r="E70" s="109"/>
      <c r="F70" s="109"/>
      <c r="G70" s="109"/>
      <c r="H70" s="109">
        <v>2018</v>
      </c>
      <c r="I70" s="109"/>
      <c r="J70" s="109"/>
      <c r="K70" s="109"/>
      <c r="L70" s="109"/>
      <c r="M70" s="109"/>
      <c r="N70" s="109"/>
      <c r="O70" s="49"/>
      <c r="P70" s="17"/>
      <c r="Q70" s="17"/>
      <c r="R70" s="17"/>
      <c r="S70" s="18">
        <v>1</v>
      </c>
    </row>
    <row r="71" spans="1:19" s="23" customFormat="1" ht="37.5" customHeight="1" x14ac:dyDescent="0.25">
      <c r="A71" s="284" t="s">
        <v>81</v>
      </c>
      <c r="B71" s="285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50">
        <v>0</v>
      </c>
      <c r="P71" s="22">
        <v>0</v>
      </c>
      <c r="Q71" s="22">
        <v>0</v>
      </c>
      <c r="R71" s="22">
        <v>0</v>
      </c>
    </row>
    <row r="72" spans="1:19" s="18" customFormat="1" ht="15.75" x14ac:dyDescent="0.25">
      <c r="A72" s="19">
        <v>1</v>
      </c>
      <c r="B72" s="51" t="s">
        <v>151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>
        <v>2018</v>
      </c>
      <c r="N72" s="109"/>
      <c r="O72" s="58"/>
      <c r="P72" s="20"/>
      <c r="Q72" s="20"/>
      <c r="R72" s="20"/>
      <c r="S72" s="18">
        <v>1</v>
      </c>
    </row>
    <row r="73" spans="1:19" s="18" customFormat="1" ht="15.75" x14ac:dyDescent="0.25">
      <c r="A73" s="19">
        <f>A72+1</f>
        <v>2</v>
      </c>
      <c r="B73" s="51" t="s">
        <v>153</v>
      </c>
      <c r="C73" s="109"/>
      <c r="D73" s="109"/>
      <c r="E73" s="109"/>
      <c r="F73" s="109"/>
      <c r="G73" s="109"/>
      <c r="H73" s="109"/>
      <c r="I73" s="109">
        <v>4</v>
      </c>
      <c r="J73" s="109">
        <v>2018</v>
      </c>
      <c r="K73" s="109"/>
      <c r="L73" s="109"/>
      <c r="M73" s="109"/>
      <c r="N73" s="109"/>
      <c r="O73" s="49"/>
      <c r="P73" s="17"/>
      <c r="Q73" s="17"/>
      <c r="R73" s="17"/>
      <c r="S73" s="18">
        <v>4</v>
      </c>
    </row>
    <row r="74" spans="1:19" s="18" customFormat="1" ht="15.75" x14ac:dyDescent="0.25">
      <c r="A74" s="19">
        <f t="shared" ref="A74:A89" si="5">A73+1</f>
        <v>3</v>
      </c>
      <c r="B74" s="51" t="s">
        <v>154</v>
      </c>
      <c r="C74" s="109"/>
      <c r="D74" s="109"/>
      <c r="E74" s="109"/>
      <c r="F74" s="109"/>
      <c r="G74" s="109"/>
      <c r="H74" s="109"/>
      <c r="I74" s="109">
        <v>4</v>
      </c>
      <c r="J74" s="109">
        <v>2018</v>
      </c>
      <c r="K74" s="109"/>
      <c r="L74" s="109"/>
      <c r="M74" s="109"/>
      <c r="N74" s="109"/>
      <c r="O74" s="49"/>
      <c r="P74" s="17"/>
      <c r="Q74" s="17"/>
      <c r="R74" s="17"/>
      <c r="S74" s="18">
        <v>4</v>
      </c>
    </row>
    <row r="75" spans="1:19" s="18" customFormat="1" ht="15.75" x14ac:dyDescent="0.25">
      <c r="A75" s="19">
        <f t="shared" si="5"/>
        <v>4</v>
      </c>
      <c r="B75" s="51" t="s">
        <v>155</v>
      </c>
      <c r="C75" s="109"/>
      <c r="D75" s="109"/>
      <c r="E75" s="109"/>
      <c r="F75" s="109"/>
      <c r="G75" s="109"/>
      <c r="H75" s="109"/>
      <c r="I75" s="109"/>
      <c r="J75" s="109"/>
      <c r="K75" s="109">
        <v>2018</v>
      </c>
      <c r="L75" s="109"/>
      <c r="M75" s="109"/>
      <c r="N75" s="109"/>
      <c r="O75" s="49"/>
      <c r="P75" s="17"/>
      <c r="Q75" s="17"/>
      <c r="R75" s="17"/>
      <c r="S75" s="18">
        <v>1</v>
      </c>
    </row>
    <row r="76" spans="1:19" s="18" customFormat="1" ht="15.75" x14ac:dyDescent="0.25">
      <c r="A76" s="19">
        <f t="shared" si="5"/>
        <v>5</v>
      </c>
      <c r="B76" s="51" t="s">
        <v>157</v>
      </c>
      <c r="C76" s="109"/>
      <c r="D76" s="109"/>
      <c r="E76" s="109"/>
      <c r="F76" s="109"/>
      <c r="G76" s="109"/>
      <c r="H76" s="109"/>
      <c r="I76" s="109"/>
      <c r="J76" s="109"/>
      <c r="K76" s="109">
        <v>2018</v>
      </c>
      <c r="L76" s="109"/>
      <c r="M76" s="109"/>
      <c r="N76" s="109"/>
      <c r="O76" s="49"/>
      <c r="P76" s="17"/>
      <c r="Q76" s="17"/>
      <c r="R76" s="17"/>
      <c r="S76" s="18">
        <v>1</v>
      </c>
    </row>
    <row r="77" spans="1:19" s="18" customFormat="1" ht="15.75" x14ac:dyDescent="0.25">
      <c r="A77" s="19">
        <f t="shared" si="5"/>
        <v>6</v>
      </c>
      <c r="B77" s="51" t="s">
        <v>158</v>
      </c>
      <c r="C77" s="109"/>
      <c r="D77" s="109"/>
      <c r="E77" s="109"/>
      <c r="F77" s="109"/>
      <c r="G77" s="109"/>
      <c r="H77" s="109"/>
      <c r="I77" s="109"/>
      <c r="J77" s="109"/>
      <c r="K77" s="109">
        <v>2018</v>
      </c>
      <c r="L77" s="109"/>
      <c r="M77" s="109"/>
      <c r="N77" s="109"/>
      <c r="O77" s="49"/>
      <c r="P77" s="17"/>
      <c r="Q77" s="17"/>
      <c r="R77" s="17"/>
      <c r="S77" s="18">
        <v>1</v>
      </c>
    </row>
    <row r="78" spans="1:19" s="18" customFormat="1" ht="15.75" x14ac:dyDescent="0.25">
      <c r="A78" s="19">
        <f t="shared" si="5"/>
        <v>7</v>
      </c>
      <c r="B78" s="51" t="s">
        <v>159</v>
      </c>
      <c r="C78" s="109"/>
      <c r="D78" s="109"/>
      <c r="E78" s="109"/>
      <c r="F78" s="109"/>
      <c r="G78" s="109"/>
      <c r="H78" s="109"/>
      <c r="I78" s="109"/>
      <c r="J78" s="109"/>
      <c r="K78" s="109">
        <v>2018</v>
      </c>
      <c r="L78" s="109"/>
      <c r="M78" s="109"/>
      <c r="N78" s="109"/>
      <c r="O78" s="49"/>
      <c r="P78" s="17"/>
      <c r="Q78" s="17"/>
      <c r="R78" s="17"/>
      <c r="S78" s="18">
        <v>1</v>
      </c>
    </row>
    <row r="79" spans="1:19" s="18" customFormat="1" ht="15.75" x14ac:dyDescent="0.25">
      <c r="A79" s="19">
        <f t="shared" si="5"/>
        <v>8</v>
      </c>
      <c r="B79" s="51" t="s">
        <v>160</v>
      </c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>
        <v>2018</v>
      </c>
      <c r="N79" s="109"/>
      <c r="O79" s="49"/>
      <c r="P79" s="17"/>
      <c r="Q79" s="17"/>
      <c r="R79" s="17"/>
      <c r="S79" s="18">
        <v>1</v>
      </c>
    </row>
    <row r="80" spans="1:19" s="18" customFormat="1" ht="15.75" x14ac:dyDescent="0.25">
      <c r="A80" s="19">
        <f t="shared" si="5"/>
        <v>9</v>
      </c>
      <c r="B80" s="51" t="s">
        <v>161</v>
      </c>
      <c r="C80" s="109"/>
      <c r="D80" s="109"/>
      <c r="E80" s="109"/>
      <c r="F80" s="109"/>
      <c r="G80" s="109"/>
      <c r="H80" s="109"/>
      <c r="I80" s="109">
        <v>1</v>
      </c>
      <c r="J80" s="109">
        <v>2018</v>
      </c>
      <c r="K80" s="109"/>
      <c r="L80" s="109"/>
      <c r="M80" s="109"/>
      <c r="N80" s="109"/>
      <c r="O80" s="49"/>
      <c r="P80" s="17"/>
      <c r="Q80" s="17"/>
      <c r="R80" s="17"/>
      <c r="S80" s="18">
        <v>1</v>
      </c>
    </row>
    <row r="81" spans="1:21" s="18" customFormat="1" ht="15.75" x14ac:dyDescent="0.25">
      <c r="A81" s="19">
        <f t="shared" si="5"/>
        <v>10</v>
      </c>
      <c r="B81" s="51" t="s">
        <v>162</v>
      </c>
      <c r="C81" s="109"/>
      <c r="D81" s="109"/>
      <c r="E81" s="109"/>
      <c r="F81" s="109"/>
      <c r="G81" s="109"/>
      <c r="H81" s="109"/>
      <c r="I81" s="109"/>
      <c r="J81" s="109"/>
      <c r="K81" s="109">
        <v>2018</v>
      </c>
      <c r="L81" s="109"/>
      <c r="M81" s="109"/>
      <c r="N81" s="109"/>
      <c r="O81" s="49"/>
      <c r="P81" s="17"/>
      <c r="Q81" s="17"/>
      <c r="R81" s="17"/>
      <c r="S81" s="18">
        <v>1</v>
      </c>
    </row>
    <row r="82" spans="1:21" s="18" customFormat="1" ht="15.75" x14ac:dyDescent="0.25">
      <c r="A82" s="19">
        <f t="shared" si="5"/>
        <v>11</v>
      </c>
      <c r="B82" s="51" t="s">
        <v>163</v>
      </c>
      <c r="C82" s="109"/>
      <c r="D82" s="109"/>
      <c r="E82" s="109"/>
      <c r="F82" s="109"/>
      <c r="G82" s="109"/>
      <c r="H82" s="109"/>
      <c r="I82" s="109"/>
      <c r="J82" s="109"/>
      <c r="K82" s="109">
        <v>2018</v>
      </c>
      <c r="L82" s="109"/>
      <c r="M82" s="109"/>
      <c r="N82" s="109"/>
      <c r="O82" s="49"/>
      <c r="P82" s="17"/>
      <c r="Q82" s="17"/>
      <c r="R82" s="17"/>
      <c r="S82" s="18">
        <v>1</v>
      </c>
    </row>
    <row r="83" spans="1:21" s="18" customFormat="1" ht="15.75" x14ac:dyDescent="0.25">
      <c r="A83" s="19">
        <f t="shared" si="5"/>
        <v>12</v>
      </c>
      <c r="B83" s="51" t="s">
        <v>164</v>
      </c>
      <c r="C83" s="109"/>
      <c r="D83" s="109"/>
      <c r="E83" s="109"/>
      <c r="F83" s="109"/>
      <c r="G83" s="109"/>
      <c r="H83" s="109"/>
      <c r="I83" s="109"/>
      <c r="J83" s="109"/>
      <c r="K83" s="109">
        <v>2018</v>
      </c>
      <c r="L83" s="109"/>
      <c r="M83" s="109"/>
      <c r="N83" s="109"/>
      <c r="O83" s="49"/>
      <c r="P83" s="17"/>
      <c r="Q83" s="17"/>
      <c r="R83" s="17"/>
      <c r="S83" s="18">
        <v>1</v>
      </c>
    </row>
    <row r="84" spans="1:21" s="18" customFormat="1" ht="15.75" x14ac:dyDescent="0.25">
      <c r="A84" s="19">
        <f t="shared" si="5"/>
        <v>13</v>
      </c>
      <c r="B84" s="51" t="s">
        <v>165</v>
      </c>
      <c r="C84" s="109"/>
      <c r="D84" s="109"/>
      <c r="E84" s="109"/>
      <c r="F84" s="109"/>
      <c r="G84" s="109"/>
      <c r="H84" s="109"/>
      <c r="I84" s="109"/>
      <c r="J84" s="109"/>
      <c r="K84" s="109">
        <v>2018</v>
      </c>
      <c r="L84" s="109"/>
      <c r="M84" s="109"/>
      <c r="N84" s="109"/>
      <c r="O84" s="49"/>
      <c r="P84" s="17"/>
      <c r="Q84" s="17"/>
      <c r="R84" s="17"/>
      <c r="S84" s="18">
        <v>1</v>
      </c>
    </row>
    <row r="85" spans="1:21" s="18" customFormat="1" ht="15.75" x14ac:dyDescent="0.25">
      <c r="A85" s="19">
        <f t="shared" si="5"/>
        <v>14</v>
      </c>
      <c r="B85" s="51" t="s">
        <v>166</v>
      </c>
      <c r="C85" s="109"/>
      <c r="D85" s="109"/>
      <c r="E85" s="109"/>
      <c r="F85" s="109"/>
      <c r="G85" s="109"/>
      <c r="H85" s="109"/>
      <c r="I85" s="109"/>
      <c r="J85" s="109"/>
      <c r="K85" s="109">
        <v>2018</v>
      </c>
      <c r="L85" s="109"/>
      <c r="M85" s="109"/>
      <c r="N85" s="109"/>
      <c r="O85" s="49"/>
      <c r="P85" s="17"/>
      <c r="Q85" s="17"/>
      <c r="R85" s="17"/>
      <c r="S85" s="18">
        <v>1</v>
      </c>
    </row>
    <row r="86" spans="1:21" s="18" customFormat="1" ht="15.75" x14ac:dyDescent="0.25">
      <c r="A86" s="19">
        <f t="shared" si="5"/>
        <v>15</v>
      </c>
      <c r="B86" s="51" t="s">
        <v>167</v>
      </c>
      <c r="C86" s="109"/>
      <c r="D86" s="109"/>
      <c r="E86" s="109"/>
      <c r="F86" s="109"/>
      <c r="G86" s="109"/>
      <c r="H86" s="109"/>
      <c r="I86" s="109"/>
      <c r="J86" s="109"/>
      <c r="K86" s="109">
        <v>2018</v>
      </c>
      <c r="L86" s="109"/>
      <c r="M86" s="109"/>
      <c r="N86" s="109"/>
      <c r="O86" s="49"/>
      <c r="P86" s="17"/>
      <c r="Q86" s="17"/>
      <c r="R86" s="17"/>
      <c r="S86" s="18">
        <v>1</v>
      </c>
    </row>
    <row r="87" spans="1:21" s="18" customFormat="1" ht="15.75" x14ac:dyDescent="0.25">
      <c r="A87" s="19">
        <f t="shared" si="5"/>
        <v>16</v>
      </c>
      <c r="B87" s="51" t="s">
        <v>168</v>
      </c>
      <c r="C87" s="109"/>
      <c r="D87" s="109"/>
      <c r="E87" s="109"/>
      <c r="F87" s="109"/>
      <c r="G87" s="109"/>
      <c r="H87" s="109"/>
      <c r="I87" s="109"/>
      <c r="J87" s="109"/>
      <c r="K87" s="109">
        <v>2018</v>
      </c>
      <c r="L87" s="109"/>
      <c r="M87" s="109"/>
      <c r="N87" s="109"/>
      <c r="O87" s="49"/>
      <c r="P87" s="17"/>
      <c r="Q87" s="17"/>
      <c r="R87" s="17"/>
      <c r="S87" s="18">
        <v>1</v>
      </c>
    </row>
    <row r="88" spans="1:21" s="18" customFormat="1" ht="15.75" x14ac:dyDescent="0.25">
      <c r="A88" s="19">
        <f t="shared" si="5"/>
        <v>17</v>
      </c>
      <c r="B88" s="51" t="s">
        <v>170</v>
      </c>
      <c r="C88" s="109"/>
      <c r="D88" s="109"/>
      <c r="E88" s="109"/>
      <c r="F88" s="109"/>
      <c r="G88" s="109"/>
      <c r="H88" s="109"/>
      <c r="I88" s="109"/>
      <c r="J88" s="109"/>
      <c r="K88" s="109">
        <v>2018</v>
      </c>
      <c r="L88" s="109"/>
      <c r="M88" s="109"/>
      <c r="N88" s="109"/>
      <c r="O88" s="49"/>
      <c r="P88" s="17"/>
      <c r="Q88" s="17"/>
      <c r="R88" s="17"/>
      <c r="S88" s="18">
        <v>1</v>
      </c>
    </row>
    <row r="89" spans="1:21" s="18" customFormat="1" ht="15.75" x14ac:dyDescent="0.25">
      <c r="A89" s="19">
        <f t="shared" si="5"/>
        <v>18</v>
      </c>
      <c r="B89" s="51" t="s">
        <v>171</v>
      </c>
      <c r="C89" s="109"/>
      <c r="D89" s="109"/>
      <c r="E89" s="109"/>
      <c r="F89" s="109"/>
      <c r="G89" s="109"/>
      <c r="H89" s="109"/>
      <c r="I89" s="109"/>
      <c r="J89" s="109"/>
      <c r="K89" s="109">
        <v>2018</v>
      </c>
      <c r="L89" s="109"/>
      <c r="M89" s="109"/>
      <c r="N89" s="109"/>
      <c r="O89" s="49"/>
      <c r="P89" s="17"/>
      <c r="Q89" s="17"/>
      <c r="R89" s="17"/>
      <c r="S89" s="18">
        <v>1</v>
      </c>
    </row>
    <row r="90" spans="1:21" s="23" customFormat="1" ht="30.75" customHeight="1" x14ac:dyDescent="0.25">
      <c r="A90" s="315" t="s">
        <v>67</v>
      </c>
      <c r="B90" s="296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48">
        <f t="shared" ref="O90:R90" si="6">SUM(O91:O91)</f>
        <v>0</v>
      </c>
      <c r="P90" s="48">
        <f t="shared" si="6"/>
        <v>0</v>
      </c>
      <c r="Q90" s="48">
        <f t="shared" si="6"/>
        <v>0</v>
      </c>
      <c r="R90" s="48">
        <f t="shared" si="6"/>
        <v>0</v>
      </c>
    </row>
    <row r="91" spans="1:21" s="18" customFormat="1" ht="15.75" x14ac:dyDescent="0.25">
      <c r="A91" s="19">
        <v>1</v>
      </c>
      <c r="B91" s="57" t="s">
        <v>218</v>
      </c>
      <c r="C91" s="109"/>
      <c r="D91" s="109"/>
      <c r="E91" s="109"/>
      <c r="F91" s="109"/>
      <c r="G91" s="109"/>
      <c r="H91" s="109"/>
      <c r="I91" s="109"/>
      <c r="J91" s="109"/>
      <c r="K91" s="109">
        <v>2018</v>
      </c>
      <c r="L91" s="109"/>
      <c r="M91" s="109"/>
      <c r="N91" s="109"/>
      <c r="O91" s="49"/>
      <c r="P91" s="17"/>
      <c r="Q91" s="17"/>
      <c r="R91" s="17"/>
      <c r="S91" s="18">
        <v>1</v>
      </c>
    </row>
    <row r="92" spans="1:21" s="23" customFormat="1" ht="33" customHeight="1" x14ac:dyDescent="0.25">
      <c r="A92" s="296" t="s">
        <v>66</v>
      </c>
      <c r="B92" s="31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48">
        <f t="shared" ref="O92:R92" si="7">O93</f>
        <v>0</v>
      </c>
      <c r="P92" s="48">
        <f t="shared" si="7"/>
        <v>0</v>
      </c>
      <c r="Q92" s="48">
        <f t="shared" si="7"/>
        <v>0</v>
      </c>
      <c r="R92" s="48">
        <f t="shared" si="7"/>
        <v>0</v>
      </c>
      <c r="S92" s="29"/>
      <c r="T92" s="29"/>
      <c r="U92" s="29"/>
    </row>
    <row r="93" spans="1:21" s="18" customFormat="1" ht="15.75" x14ac:dyDescent="0.25">
      <c r="A93" s="19">
        <v>1</v>
      </c>
      <c r="B93" s="42" t="s">
        <v>228</v>
      </c>
      <c r="C93" s="122"/>
      <c r="D93" s="122"/>
      <c r="E93" s="122"/>
      <c r="F93" s="122"/>
      <c r="G93" s="122"/>
      <c r="H93" s="122"/>
      <c r="I93" s="122"/>
      <c r="J93" s="122"/>
      <c r="K93" s="122">
        <v>2018</v>
      </c>
      <c r="L93" s="122"/>
      <c r="M93" s="122"/>
      <c r="N93" s="122"/>
      <c r="O93" s="49"/>
      <c r="P93" s="17"/>
      <c r="Q93" s="17"/>
      <c r="R93" s="17"/>
      <c r="S93" s="30">
        <v>1</v>
      </c>
      <c r="T93" s="31"/>
      <c r="U93" s="32"/>
    </row>
    <row r="94" spans="1:21" s="18" customFormat="1" ht="30" customHeight="1" x14ac:dyDescent="0.25">
      <c r="A94" s="284" t="s">
        <v>310</v>
      </c>
      <c r="B94" s="285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49"/>
      <c r="P94" s="110"/>
      <c r="Q94" s="110"/>
      <c r="R94" s="110"/>
      <c r="S94" s="30"/>
      <c r="T94" s="31"/>
      <c r="U94" s="32"/>
    </row>
    <row r="95" spans="1:21" s="18" customFormat="1" ht="15.75" x14ac:dyDescent="0.25">
      <c r="A95" s="19">
        <v>1</v>
      </c>
      <c r="B95" s="42" t="s">
        <v>297</v>
      </c>
      <c r="C95" s="122"/>
      <c r="D95" s="122"/>
      <c r="E95" s="122"/>
      <c r="F95" s="122"/>
      <c r="G95" s="122"/>
      <c r="H95" s="122"/>
      <c r="I95" s="122">
        <v>3</v>
      </c>
      <c r="J95" s="122">
        <v>2018</v>
      </c>
      <c r="K95" s="122"/>
      <c r="L95" s="122"/>
      <c r="M95" s="122"/>
      <c r="N95" s="122"/>
      <c r="O95" s="49"/>
      <c r="P95" s="110"/>
      <c r="Q95" s="110"/>
      <c r="R95" s="110"/>
      <c r="S95" s="30">
        <v>3</v>
      </c>
      <c r="T95" s="31"/>
      <c r="U95" s="32"/>
    </row>
    <row r="96" spans="1:21" s="18" customFormat="1" ht="15.75" x14ac:dyDescent="0.25">
      <c r="A96" s="19">
        <f>A95+1</f>
        <v>2</v>
      </c>
      <c r="B96" s="42" t="s">
        <v>299</v>
      </c>
      <c r="C96" s="122"/>
      <c r="D96" s="122"/>
      <c r="E96" s="122"/>
      <c r="F96" s="122"/>
      <c r="G96" s="122"/>
      <c r="H96" s="122"/>
      <c r="I96" s="122">
        <v>2</v>
      </c>
      <c r="J96" s="122">
        <v>2018</v>
      </c>
      <c r="K96" s="122"/>
      <c r="L96" s="122"/>
      <c r="M96" s="122"/>
      <c r="N96" s="122"/>
      <c r="O96" s="49"/>
      <c r="P96" s="110"/>
      <c r="Q96" s="110"/>
      <c r="R96" s="110"/>
      <c r="S96" s="30">
        <v>2</v>
      </c>
      <c r="T96" s="31"/>
      <c r="U96" s="32"/>
    </row>
    <row r="97" spans="1:21" s="18" customFormat="1" ht="15.75" x14ac:dyDescent="0.25">
      <c r="A97" s="19">
        <f t="shared" ref="A97:A107" si="8">A96+1</f>
        <v>3</v>
      </c>
      <c r="B97" s="42" t="s">
        <v>300</v>
      </c>
      <c r="C97" s="122"/>
      <c r="D97" s="122"/>
      <c r="E97" s="122"/>
      <c r="F97" s="122"/>
      <c r="G97" s="122"/>
      <c r="H97" s="122"/>
      <c r="I97" s="122">
        <v>8</v>
      </c>
      <c r="J97" s="122">
        <v>2018</v>
      </c>
      <c r="K97" s="122"/>
      <c r="L97" s="122"/>
      <c r="M97" s="122"/>
      <c r="N97" s="122"/>
      <c r="O97" s="49"/>
      <c r="P97" s="110"/>
      <c r="Q97" s="110"/>
      <c r="R97" s="110"/>
      <c r="S97" s="30">
        <v>8</v>
      </c>
      <c r="T97" s="31"/>
      <c r="U97" s="32"/>
    </row>
    <row r="98" spans="1:21" s="18" customFormat="1" ht="15.75" x14ac:dyDescent="0.25">
      <c r="A98" s="19">
        <f t="shared" si="8"/>
        <v>4</v>
      </c>
      <c r="B98" s="42" t="s">
        <v>301</v>
      </c>
      <c r="C98" s="122"/>
      <c r="D98" s="122"/>
      <c r="E98" s="122"/>
      <c r="F98" s="122"/>
      <c r="G98" s="122"/>
      <c r="H98" s="122"/>
      <c r="I98" s="122">
        <v>2</v>
      </c>
      <c r="J98" s="122">
        <v>2018</v>
      </c>
      <c r="K98" s="122"/>
      <c r="L98" s="122"/>
      <c r="M98" s="122"/>
      <c r="N98" s="122"/>
      <c r="O98" s="49"/>
      <c r="P98" s="110"/>
      <c r="Q98" s="110"/>
      <c r="R98" s="110"/>
      <c r="S98" s="30">
        <v>2</v>
      </c>
      <c r="T98" s="31"/>
      <c r="U98" s="32"/>
    </row>
    <row r="99" spans="1:21" s="18" customFormat="1" ht="15.75" x14ac:dyDescent="0.25">
      <c r="A99" s="19">
        <f t="shared" si="8"/>
        <v>5</v>
      </c>
      <c r="B99" s="42" t="s">
        <v>302</v>
      </c>
      <c r="C99" s="122"/>
      <c r="D99" s="122"/>
      <c r="E99" s="122"/>
      <c r="F99" s="122"/>
      <c r="G99" s="122"/>
      <c r="H99" s="122"/>
      <c r="I99" s="122">
        <v>4</v>
      </c>
      <c r="J99" s="122">
        <v>2018</v>
      </c>
      <c r="K99" s="122"/>
      <c r="L99" s="122"/>
      <c r="M99" s="122"/>
      <c r="N99" s="122"/>
      <c r="O99" s="49"/>
      <c r="P99" s="110"/>
      <c r="Q99" s="110"/>
      <c r="R99" s="110"/>
      <c r="S99" s="30">
        <v>4</v>
      </c>
      <c r="T99" s="31"/>
      <c r="U99" s="32"/>
    </row>
    <row r="100" spans="1:21" s="18" customFormat="1" ht="15.75" x14ac:dyDescent="0.25">
      <c r="A100" s="19">
        <f t="shared" si="8"/>
        <v>6</v>
      </c>
      <c r="B100" s="42" t="s">
        <v>303</v>
      </c>
      <c r="C100" s="122"/>
      <c r="D100" s="122"/>
      <c r="E100" s="122"/>
      <c r="F100" s="122"/>
      <c r="G100" s="122"/>
      <c r="H100" s="122"/>
      <c r="I100" s="122">
        <v>2</v>
      </c>
      <c r="J100" s="122">
        <v>2018</v>
      </c>
      <c r="K100" s="122"/>
      <c r="L100" s="122"/>
      <c r="M100" s="122"/>
      <c r="N100" s="122"/>
      <c r="O100" s="49"/>
      <c r="P100" s="110"/>
      <c r="Q100" s="110"/>
      <c r="R100" s="110"/>
      <c r="S100" s="30">
        <v>2</v>
      </c>
      <c r="T100" s="31"/>
      <c r="U100" s="32"/>
    </row>
    <row r="101" spans="1:21" s="18" customFormat="1" ht="15.75" x14ac:dyDescent="0.25">
      <c r="A101" s="19">
        <f t="shared" si="8"/>
        <v>7</v>
      </c>
      <c r="B101" s="42" t="s">
        <v>304</v>
      </c>
      <c r="C101" s="122"/>
      <c r="D101" s="122"/>
      <c r="E101" s="122"/>
      <c r="F101" s="122"/>
      <c r="G101" s="122"/>
      <c r="H101" s="122"/>
      <c r="I101" s="122">
        <v>2</v>
      </c>
      <c r="J101" s="122">
        <v>2018</v>
      </c>
      <c r="K101" s="122"/>
      <c r="L101" s="122"/>
      <c r="M101" s="122"/>
      <c r="N101" s="122"/>
      <c r="O101" s="49"/>
      <c r="P101" s="110"/>
      <c r="Q101" s="110"/>
      <c r="R101" s="110"/>
      <c r="S101" s="30">
        <v>2</v>
      </c>
      <c r="T101" s="31"/>
      <c r="U101" s="32"/>
    </row>
    <row r="102" spans="1:21" s="18" customFormat="1" ht="15.75" x14ac:dyDescent="0.25">
      <c r="A102" s="19">
        <f t="shared" si="8"/>
        <v>8</v>
      </c>
      <c r="B102" s="42" t="s">
        <v>305</v>
      </c>
      <c r="C102" s="122"/>
      <c r="D102" s="122"/>
      <c r="E102" s="122"/>
      <c r="F102" s="122"/>
      <c r="G102" s="122"/>
      <c r="H102" s="122"/>
      <c r="I102" s="122">
        <v>2</v>
      </c>
      <c r="J102" s="122">
        <v>2018</v>
      </c>
      <c r="K102" s="122"/>
      <c r="L102" s="122"/>
      <c r="M102" s="122"/>
      <c r="N102" s="122"/>
      <c r="O102" s="49"/>
      <c r="P102" s="110"/>
      <c r="Q102" s="110"/>
      <c r="R102" s="110"/>
      <c r="S102" s="30">
        <v>2</v>
      </c>
      <c r="T102" s="31"/>
      <c r="U102" s="32"/>
    </row>
    <row r="103" spans="1:21" s="18" customFormat="1" ht="15.75" x14ac:dyDescent="0.25">
      <c r="A103" s="19">
        <f t="shared" si="8"/>
        <v>9</v>
      </c>
      <c r="B103" s="42" t="s">
        <v>306</v>
      </c>
      <c r="C103" s="122"/>
      <c r="D103" s="122"/>
      <c r="E103" s="122"/>
      <c r="F103" s="122"/>
      <c r="G103" s="122"/>
      <c r="H103" s="122"/>
      <c r="I103" s="122">
        <v>2</v>
      </c>
      <c r="J103" s="122">
        <v>2018</v>
      </c>
      <c r="K103" s="122"/>
      <c r="L103" s="122"/>
      <c r="M103" s="122"/>
      <c r="N103" s="122"/>
      <c r="O103" s="49"/>
      <c r="P103" s="110"/>
      <c r="Q103" s="110"/>
      <c r="R103" s="110"/>
      <c r="S103" s="30">
        <v>2</v>
      </c>
      <c r="T103" s="31"/>
      <c r="U103" s="32"/>
    </row>
    <row r="104" spans="1:21" s="18" customFormat="1" ht="15.75" x14ac:dyDescent="0.25">
      <c r="A104" s="19">
        <f t="shared" si="8"/>
        <v>10</v>
      </c>
      <c r="B104" s="42" t="s">
        <v>307</v>
      </c>
      <c r="C104" s="122"/>
      <c r="D104" s="122"/>
      <c r="E104" s="122"/>
      <c r="F104" s="122"/>
      <c r="G104" s="122"/>
      <c r="H104" s="122"/>
      <c r="I104" s="122">
        <v>2</v>
      </c>
      <c r="J104" s="122">
        <v>2018</v>
      </c>
      <c r="K104" s="122"/>
      <c r="L104" s="122"/>
      <c r="M104" s="122"/>
      <c r="N104" s="122"/>
      <c r="O104" s="49"/>
      <c r="P104" s="110"/>
      <c r="Q104" s="110"/>
      <c r="R104" s="110"/>
      <c r="S104" s="30">
        <v>2</v>
      </c>
      <c r="T104" s="31"/>
      <c r="U104" s="32"/>
    </row>
    <row r="105" spans="1:21" s="18" customFormat="1" ht="15.75" x14ac:dyDescent="0.25">
      <c r="A105" s="19">
        <f t="shared" si="8"/>
        <v>11</v>
      </c>
      <c r="B105" s="42" t="s">
        <v>308</v>
      </c>
      <c r="C105" s="122"/>
      <c r="D105" s="122"/>
      <c r="E105" s="122"/>
      <c r="F105" s="122"/>
      <c r="G105" s="122"/>
      <c r="H105" s="122"/>
      <c r="I105" s="122">
        <v>1</v>
      </c>
      <c r="J105" s="122">
        <v>2018</v>
      </c>
      <c r="K105" s="122"/>
      <c r="L105" s="122"/>
      <c r="M105" s="122"/>
      <c r="N105" s="122"/>
      <c r="O105" s="49"/>
      <c r="P105" s="110"/>
      <c r="Q105" s="110"/>
      <c r="R105" s="110"/>
      <c r="S105" s="30">
        <v>1</v>
      </c>
      <c r="T105" s="31"/>
      <c r="U105" s="32"/>
    </row>
    <row r="106" spans="1:21" s="18" customFormat="1" ht="15.75" x14ac:dyDescent="0.25">
      <c r="A106" s="19">
        <f t="shared" si="8"/>
        <v>12</v>
      </c>
      <c r="B106" s="42" t="s">
        <v>309</v>
      </c>
      <c r="C106" s="122"/>
      <c r="D106" s="122"/>
      <c r="E106" s="122"/>
      <c r="F106" s="122"/>
      <c r="G106" s="122"/>
      <c r="H106" s="122"/>
      <c r="I106" s="122">
        <v>6</v>
      </c>
      <c r="J106" s="122">
        <v>2018</v>
      </c>
      <c r="K106" s="122"/>
      <c r="L106" s="122"/>
      <c r="M106" s="122"/>
      <c r="N106" s="122"/>
      <c r="O106" s="49"/>
      <c r="P106" s="110"/>
      <c r="Q106" s="110"/>
      <c r="R106" s="110"/>
      <c r="S106" s="30">
        <v>6</v>
      </c>
      <c r="T106" s="31"/>
      <c r="U106" s="32"/>
    </row>
    <row r="107" spans="1:21" s="18" customFormat="1" ht="15.75" x14ac:dyDescent="0.25">
      <c r="A107" s="19">
        <f t="shared" si="8"/>
        <v>13</v>
      </c>
      <c r="B107" s="42" t="s">
        <v>313</v>
      </c>
      <c r="C107" s="122"/>
      <c r="D107" s="122"/>
      <c r="E107" s="122"/>
      <c r="F107" s="122"/>
      <c r="G107" s="122"/>
      <c r="H107" s="122"/>
      <c r="I107" s="122"/>
      <c r="J107" s="122"/>
      <c r="K107" s="122">
        <v>2018</v>
      </c>
      <c r="L107" s="122"/>
      <c r="M107" s="122"/>
      <c r="N107" s="122"/>
      <c r="O107" s="49"/>
      <c r="P107" s="110"/>
      <c r="Q107" s="110"/>
      <c r="R107" s="110"/>
      <c r="S107" s="30">
        <v>1</v>
      </c>
      <c r="T107" s="31"/>
      <c r="U107" s="32"/>
    </row>
    <row r="108" spans="1:21" s="18" customFormat="1" ht="31.9" customHeight="1" x14ac:dyDescent="0.25">
      <c r="A108" s="315" t="s">
        <v>345</v>
      </c>
      <c r="B108" s="296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49"/>
      <c r="P108" s="110"/>
      <c r="Q108" s="110"/>
      <c r="R108" s="110"/>
      <c r="S108" s="30"/>
      <c r="T108" s="31"/>
      <c r="U108" s="32"/>
    </row>
    <row r="109" spans="1:21" s="18" customFormat="1" ht="15.75" x14ac:dyDescent="0.25">
      <c r="A109" s="19">
        <v>1</v>
      </c>
      <c r="B109" s="42" t="s">
        <v>347</v>
      </c>
      <c r="C109" s="122"/>
      <c r="D109" s="122"/>
      <c r="E109" s="122"/>
      <c r="F109" s="122"/>
      <c r="G109" s="122"/>
      <c r="H109" s="122"/>
      <c r="I109" s="122"/>
      <c r="J109" s="122"/>
      <c r="K109" s="122">
        <v>2018</v>
      </c>
      <c r="L109" s="122"/>
      <c r="M109" s="122"/>
      <c r="N109" s="122"/>
      <c r="O109" s="49"/>
      <c r="P109" s="110"/>
      <c r="Q109" s="110"/>
      <c r="R109" s="110"/>
      <c r="S109" s="30">
        <v>1</v>
      </c>
      <c r="T109" s="31"/>
      <c r="U109" s="32"/>
    </row>
    <row r="110" spans="1:21" s="18" customFormat="1" ht="31.9" customHeight="1" x14ac:dyDescent="0.25">
      <c r="A110" s="286" t="s">
        <v>370</v>
      </c>
      <c r="B110" s="286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49"/>
      <c r="P110" s="110"/>
      <c r="Q110" s="110"/>
      <c r="R110" s="110"/>
      <c r="S110" s="30"/>
      <c r="T110" s="31"/>
      <c r="U110" s="32"/>
    </row>
    <row r="111" spans="1:21" s="18" customFormat="1" ht="15.75" x14ac:dyDescent="0.25">
      <c r="A111" s="19">
        <v>1</v>
      </c>
      <c r="B111" s="42" t="s">
        <v>355</v>
      </c>
      <c r="C111" s="122"/>
      <c r="D111" s="122"/>
      <c r="E111" s="122"/>
      <c r="F111" s="122"/>
      <c r="G111" s="122"/>
      <c r="H111" s="122"/>
      <c r="I111" s="122"/>
      <c r="J111" s="122"/>
      <c r="K111" s="122">
        <v>2018</v>
      </c>
      <c r="L111" s="122"/>
      <c r="M111" s="122">
        <v>2018</v>
      </c>
      <c r="N111" s="122"/>
      <c r="O111" s="49"/>
      <c r="P111" s="110"/>
      <c r="Q111" s="110"/>
      <c r="R111" s="110"/>
      <c r="S111" s="30">
        <v>2</v>
      </c>
      <c r="T111" s="31"/>
      <c r="U111" s="32"/>
    </row>
    <row r="112" spans="1:21" s="18" customFormat="1" ht="15.75" x14ac:dyDescent="0.25">
      <c r="A112" s="19">
        <v>2</v>
      </c>
      <c r="B112" s="42" t="s">
        <v>356</v>
      </c>
      <c r="C112" s="122"/>
      <c r="D112" s="122"/>
      <c r="E112" s="122"/>
      <c r="F112" s="122"/>
      <c r="G112" s="122"/>
      <c r="H112" s="122"/>
      <c r="I112" s="122"/>
      <c r="J112" s="122"/>
      <c r="K112" s="122">
        <v>2018</v>
      </c>
      <c r="L112" s="122"/>
      <c r="M112" s="122"/>
      <c r="N112" s="122"/>
      <c r="O112" s="49"/>
      <c r="P112" s="110"/>
      <c r="Q112" s="110"/>
      <c r="R112" s="110"/>
      <c r="S112" s="30">
        <v>1</v>
      </c>
      <c r="T112" s="31"/>
      <c r="U112" s="32"/>
    </row>
    <row r="113" spans="1:21" s="18" customFormat="1" ht="15.75" x14ac:dyDescent="0.25">
      <c r="A113" s="19">
        <v>3</v>
      </c>
      <c r="B113" s="42" t="s">
        <v>368</v>
      </c>
      <c r="C113" s="122"/>
      <c r="D113" s="122"/>
      <c r="E113" s="122"/>
      <c r="F113" s="122"/>
      <c r="G113" s="122"/>
      <c r="H113" s="122"/>
      <c r="I113" s="122"/>
      <c r="J113" s="122"/>
      <c r="K113" s="122">
        <v>2018</v>
      </c>
      <c r="L113" s="122"/>
      <c r="M113" s="122"/>
      <c r="N113" s="122"/>
      <c r="O113" s="49"/>
      <c r="P113" s="110"/>
      <c r="Q113" s="110"/>
      <c r="R113" s="110"/>
      <c r="S113" s="30"/>
      <c r="T113" s="31"/>
      <c r="U113" s="32"/>
    </row>
    <row r="114" spans="1:21" s="18" customFormat="1" ht="30.6" customHeight="1" x14ac:dyDescent="0.25">
      <c r="A114" s="286" t="s">
        <v>382</v>
      </c>
      <c r="B114" s="286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49"/>
      <c r="P114" s="110"/>
      <c r="Q114" s="110"/>
      <c r="R114" s="110"/>
      <c r="S114" s="30"/>
      <c r="T114" s="31"/>
      <c r="U114" s="32"/>
    </row>
    <row r="115" spans="1:21" s="18" customFormat="1" ht="15.75" x14ac:dyDescent="0.25">
      <c r="A115" s="19">
        <v>1</v>
      </c>
      <c r="B115" s="40" t="s">
        <v>373</v>
      </c>
      <c r="C115" s="122"/>
      <c r="D115" s="122"/>
      <c r="E115" s="122"/>
      <c r="F115" s="122"/>
      <c r="G115" s="122"/>
      <c r="H115" s="122"/>
      <c r="I115" s="122"/>
      <c r="J115" s="122"/>
      <c r="K115" s="122"/>
      <c r="L115" s="122">
        <v>2018</v>
      </c>
      <c r="M115" s="122"/>
      <c r="N115" s="122"/>
      <c r="O115" s="49"/>
      <c r="P115" s="110"/>
      <c r="Q115" s="110"/>
      <c r="R115" s="110"/>
      <c r="S115" s="30">
        <v>1</v>
      </c>
      <c r="T115" s="31"/>
      <c r="U115" s="32"/>
    </row>
    <row r="116" spans="1:21" s="18" customFormat="1" ht="15.75" x14ac:dyDescent="0.25">
      <c r="A116" s="19">
        <v>2</v>
      </c>
      <c r="B116" s="40" t="s">
        <v>375</v>
      </c>
      <c r="C116" s="122"/>
      <c r="D116" s="122"/>
      <c r="E116" s="122"/>
      <c r="F116" s="122"/>
      <c r="G116" s="122"/>
      <c r="H116" s="122"/>
      <c r="I116" s="122"/>
      <c r="J116" s="122"/>
      <c r="K116" s="122"/>
      <c r="L116" s="122">
        <v>2018</v>
      </c>
      <c r="M116" s="122"/>
      <c r="N116" s="122">
        <v>2018</v>
      </c>
      <c r="O116" s="49"/>
      <c r="P116" s="110"/>
      <c r="Q116" s="110"/>
      <c r="R116" s="110"/>
      <c r="S116" s="30">
        <v>2</v>
      </c>
      <c r="T116" s="31"/>
      <c r="U116" s="32"/>
    </row>
    <row r="117" spans="1:21" s="18" customFormat="1" ht="15.75" x14ac:dyDescent="0.25">
      <c r="A117" s="19">
        <v>3</v>
      </c>
      <c r="B117" s="40" t="s">
        <v>376</v>
      </c>
      <c r="C117" s="122"/>
      <c r="D117" s="122"/>
      <c r="E117" s="122"/>
      <c r="F117" s="122"/>
      <c r="G117" s="122"/>
      <c r="H117" s="122"/>
      <c r="I117" s="122"/>
      <c r="J117" s="122"/>
      <c r="K117" s="122">
        <v>2018</v>
      </c>
      <c r="L117" s="122"/>
      <c r="M117" s="122"/>
      <c r="N117" s="122"/>
      <c r="O117" s="49"/>
      <c r="P117" s="110"/>
      <c r="Q117" s="110"/>
      <c r="R117" s="110"/>
      <c r="S117" s="30">
        <v>1</v>
      </c>
      <c r="T117" s="31"/>
      <c r="U117" s="32"/>
    </row>
    <row r="118" spans="1:21" s="18" customFormat="1" ht="15.75" x14ac:dyDescent="0.25">
      <c r="A118" s="19">
        <v>4</v>
      </c>
      <c r="B118" s="40" t="s">
        <v>377</v>
      </c>
      <c r="C118" s="122"/>
      <c r="D118" s="122"/>
      <c r="E118" s="122"/>
      <c r="F118" s="122"/>
      <c r="G118" s="122"/>
      <c r="H118" s="122"/>
      <c r="I118" s="122"/>
      <c r="J118" s="122"/>
      <c r="K118" s="122">
        <v>2018</v>
      </c>
      <c r="L118" s="122"/>
      <c r="M118" s="122"/>
      <c r="N118" s="122"/>
      <c r="O118" s="49"/>
      <c r="P118" s="110"/>
      <c r="Q118" s="110"/>
      <c r="R118" s="110"/>
      <c r="S118" s="30">
        <v>1</v>
      </c>
      <c r="T118" s="31"/>
      <c r="U118" s="32"/>
    </row>
    <row r="119" spans="1:21" s="18" customFormat="1" ht="15.75" x14ac:dyDescent="0.25">
      <c r="A119" s="19">
        <v>5</v>
      </c>
      <c r="B119" s="40" t="s">
        <v>378</v>
      </c>
      <c r="C119" s="122"/>
      <c r="D119" s="122"/>
      <c r="E119" s="122"/>
      <c r="F119" s="122"/>
      <c r="G119" s="122"/>
      <c r="H119" s="122"/>
      <c r="I119" s="122"/>
      <c r="J119" s="122"/>
      <c r="K119" s="122">
        <v>2018</v>
      </c>
      <c r="L119" s="122"/>
      <c r="M119" s="122"/>
      <c r="N119" s="122"/>
      <c r="O119" s="49"/>
      <c r="P119" s="110"/>
      <c r="Q119" s="110"/>
      <c r="R119" s="110"/>
      <c r="S119" s="30">
        <v>1</v>
      </c>
      <c r="T119" s="31"/>
      <c r="U119" s="32"/>
    </row>
    <row r="120" spans="1:21" s="18" customFormat="1" ht="15.75" x14ac:dyDescent="0.25">
      <c r="A120" s="19">
        <v>6</v>
      </c>
      <c r="B120" s="40" t="s">
        <v>380</v>
      </c>
      <c r="C120" s="122"/>
      <c r="D120" s="122"/>
      <c r="E120" s="122"/>
      <c r="F120" s="122"/>
      <c r="G120" s="122"/>
      <c r="H120" s="122"/>
      <c r="I120" s="122">
        <v>1</v>
      </c>
      <c r="J120" s="122">
        <v>2018</v>
      </c>
      <c r="K120" s="122"/>
      <c r="L120" s="122"/>
      <c r="M120" s="122"/>
      <c r="N120" s="122"/>
      <c r="O120" s="49"/>
      <c r="P120" s="110"/>
      <c r="Q120" s="110"/>
      <c r="R120" s="110"/>
      <c r="S120" s="30">
        <v>1</v>
      </c>
      <c r="T120" s="31"/>
      <c r="U120" s="32"/>
    </row>
    <row r="121" spans="1:21" s="18" customFormat="1" ht="32.450000000000003" customHeight="1" x14ac:dyDescent="0.25">
      <c r="A121" s="315" t="s">
        <v>433</v>
      </c>
      <c r="B121" s="296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49"/>
      <c r="P121" s="110"/>
      <c r="Q121" s="110"/>
      <c r="R121" s="110"/>
      <c r="S121" s="30"/>
      <c r="T121" s="31"/>
      <c r="U121" s="32"/>
    </row>
    <row r="122" spans="1:21" s="18" customFormat="1" ht="15.75" x14ac:dyDescent="0.25">
      <c r="A122" s="19">
        <v>1</v>
      </c>
      <c r="B122" s="40" t="s">
        <v>405</v>
      </c>
      <c r="C122" s="122"/>
      <c r="D122" s="122"/>
      <c r="E122" s="122"/>
      <c r="F122" s="122"/>
      <c r="G122" s="122"/>
      <c r="H122" s="122">
        <v>2018</v>
      </c>
      <c r="I122" s="122"/>
      <c r="J122" s="122"/>
      <c r="K122" s="122">
        <v>2018</v>
      </c>
      <c r="L122" s="122"/>
      <c r="M122" s="122"/>
      <c r="N122" s="122"/>
      <c r="O122" s="49"/>
      <c r="P122" s="110"/>
      <c r="Q122" s="110"/>
      <c r="R122" s="110"/>
      <c r="S122" s="30">
        <v>2</v>
      </c>
      <c r="T122" s="31"/>
      <c r="U122" s="32"/>
    </row>
    <row r="123" spans="1:21" s="18" customFormat="1" ht="15.75" x14ac:dyDescent="0.25">
      <c r="A123" s="19">
        <v>2</v>
      </c>
      <c r="B123" s="40" t="s">
        <v>407</v>
      </c>
      <c r="C123" s="122"/>
      <c r="D123" s="122"/>
      <c r="E123" s="122"/>
      <c r="F123" s="122"/>
      <c r="G123" s="122"/>
      <c r="H123" s="122">
        <v>2018</v>
      </c>
      <c r="I123" s="122"/>
      <c r="J123" s="122"/>
      <c r="K123" s="122"/>
      <c r="L123" s="122"/>
      <c r="M123" s="122"/>
      <c r="N123" s="122"/>
      <c r="O123" s="49"/>
      <c r="P123" s="110"/>
      <c r="Q123" s="110"/>
      <c r="R123" s="110"/>
      <c r="S123" s="30">
        <v>1</v>
      </c>
      <c r="T123" s="31"/>
      <c r="U123" s="32"/>
    </row>
    <row r="124" spans="1:21" s="18" customFormat="1" ht="29.25" customHeight="1" x14ac:dyDescent="0.25">
      <c r="A124" s="294" t="s">
        <v>122</v>
      </c>
      <c r="B124" s="294"/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S124" s="32"/>
      <c r="T124" s="32"/>
      <c r="U124" s="32"/>
    </row>
    <row r="125" spans="1:21" s="18" customFormat="1" ht="17.45" customHeight="1" x14ac:dyDescent="0.25">
      <c r="A125" s="312" t="s">
        <v>12</v>
      </c>
      <c r="B125" s="31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81" t="e">
        <f>O126+#REF!+O130+O133+O143+O147+O150+O153+O158+O161+O164+O181+O186+O188+O190+O192</f>
        <v>#REF!</v>
      </c>
      <c r="P125" s="81" t="e">
        <f>P126+#REF!+P130+P133+P143+P147+P150+P153+P158+P161+P164+P181+P186+P188+P190+P192</f>
        <v>#REF!</v>
      </c>
      <c r="Q125" s="81" t="e">
        <f>Q126+#REF!+Q130+Q133+Q143+Q147+Q150+Q153+Q158+Q161+Q164+Q181+Q186+Q188+Q190+Q192</f>
        <v>#REF!</v>
      </c>
      <c r="R125" s="81" t="e">
        <f>R126+#REF!+R130+R133+R143+R147+R150+R153+R158+R161+R164+R181+R186+R188+R190+R192</f>
        <v>#REF!</v>
      </c>
    </row>
    <row r="126" spans="1:21" s="23" customFormat="1" ht="33" customHeight="1" x14ac:dyDescent="0.25">
      <c r="A126" s="286" t="s">
        <v>87</v>
      </c>
      <c r="B126" s="286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60"/>
    </row>
    <row r="127" spans="1:21" s="18" customFormat="1" ht="15.75" x14ac:dyDescent="0.25">
      <c r="A127" s="65">
        <v>1</v>
      </c>
      <c r="B127" s="61" t="s">
        <v>111</v>
      </c>
      <c r="C127" s="125"/>
      <c r="D127" s="125"/>
      <c r="E127" s="125"/>
      <c r="F127" s="125"/>
      <c r="G127" s="125"/>
      <c r="H127" s="125"/>
      <c r="I127" s="125"/>
      <c r="J127" s="125"/>
      <c r="K127" s="120">
        <v>2019</v>
      </c>
      <c r="L127" s="120"/>
      <c r="M127" s="120"/>
      <c r="N127" s="120"/>
      <c r="O127" s="59"/>
      <c r="S127" s="18">
        <v>1</v>
      </c>
    </row>
    <row r="128" spans="1:21" s="18" customFormat="1" ht="15.75" x14ac:dyDescent="0.25">
      <c r="A128" s="65">
        <v>2</v>
      </c>
      <c r="B128" s="61" t="s">
        <v>108</v>
      </c>
      <c r="C128" s="125">
        <v>2019</v>
      </c>
      <c r="D128" s="125">
        <v>2019</v>
      </c>
      <c r="E128" s="125"/>
      <c r="F128" s="125">
        <v>2019</v>
      </c>
      <c r="G128" s="125">
        <v>2019</v>
      </c>
      <c r="H128" s="125">
        <v>2019</v>
      </c>
      <c r="I128" s="120"/>
      <c r="J128" s="120"/>
      <c r="K128" s="120"/>
      <c r="L128" s="120"/>
      <c r="M128" s="120"/>
      <c r="N128" s="120"/>
      <c r="O128" s="59"/>
      <c r="S128" s="18">
        <v>5</v>
      </c>
    </row>
    <row r="129" spans="1:19" s="18" customFormat="1" ht="15.75" x14ac:dyDescent="0.25">
      <c r="A129" s="65">
        <v>3</v>
      </c>
      <c r="B129" s="61" t="s">
        <v>112</v>
      </c>
      <c r="C129" s="125"/>
      <c r="D129" s="125"/>
      <c r="E129" s="125"/>
      <c r="F129" s="125"/>
      <c r="G129" s="125"/>
      <c r="H129" s="125"/>
      <c r="I129" s="120"/>
      <c r="J129" s="120"/>
      <c r="K129" s="120"/>
      <c r="L129" s="120"/>
      <c r="M129" s="120">
        <v>2019</v>
      </c>
      <c r="N129" s="120"/>
      <c r="O129" s="59"/>
      <c r="S129" s="18">
        <v>1</v>
      </c>
    </row>
    <row r="130" spans="1:19" s="18" customFormat="1" ht="45" customHeight="1" x14ac:dyDescent="0.25">
      <c r="A130" s="286" t="s">
        <v>88</v>
      </c>
      <c r="B130" s="28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59"/>
    </row>
    <row r="131" spans="1:19" s="18" customFormat="1" ht="15.75" x14ac:dyDescent="0.25">
      <c r="A131" s="77">
        <v>1</v>
      </c>
      <c r="B131" s="35" t="s">
        <v>259</v>
      </c>
      <c r="C131" s="125">
        <v>2019</v>
      </c>
      <c r="D131" s="125"/>
      <c r="E131" s="125"/>
      <c r="F131" s="125"/>
      <c r="G131" s="125">
        <v>2019</v>
      </c>
      <c r="H131" s="125"/>
      <c r="I131" s="125"/>
      <c r="J131" s="125"/>
      <c r="K131" s="125"/>
      <c r="L131" s="125"/>
      <c r="M131" s="125">
        <v>2019</v>
      </c>
      <c r="N131" s="125"/>
      <c r="O131" s="59"/>
      <c r="S131" s="18">
        <v>3</v>
      </c>
    </row>
    <row r="132" spans="1:19" s="18" customFormat="1" ht="15.75" x14ac:dyDescent="0.25">
      <c r="A132" s="77">
        <v>2</v>
      </c>
      <c r="B132" s="35" t="s">
        <v>261</v>
      </c>
      <c r="C132" s="125"/>
      <c r="D132" s="125"/>
      <c r="E132" s="125"/>
      <c r="F132" s="125"/>
      <c r="G132" s="125"/>
      <c r="H132" s="125">
        <v>2019</v>
      </c>
      <c r="I132" s="125"/>
      <c r="J132" s="125"/>
      <c r="K132" s="125"/>
      <c r="L132" s="125"/>
      <c r="M132" s="125"/>
      <c r="N132" s="125">
        <v>2019</v>
      </c>
      <c r="O132" s="59"/>
      <c r="S132" s="18">
        <v>2</v>
      </c>
    </row>
    <row r="133" spans="1:19" s="18" customFormat="1" ht="27.6" customHeight="1" x14ac:dyDescent="0.25">
      <c r="A133" s="286" t="s">
        <v>89</v>
      </c>
      <c r="B133" s="286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59"/>
    </row>
    <row r="134" spans="1:19" s="18" customFormat="1" ht="15.75" x14ac:dyDescent="0.25">
      <c r="A134" s="65">
        <v>1</v>
      </c>
      <c r="B134" s="78" t="s">
        <v>143</v>
      </c>
      <c r="C134" s="125"/>
      <c r="D134" s="125"/>
      <c r="E134" s="125"/>
      <c r="F134" s="125"/>
      <c r="G134" s="125"/>
      <c r="H134" s="125"/>
      <c r="I134" s="125"/>
      <c r="J134" s="125"/>
      <c r="K134" s="120">
        <v>2019</v>
      </c>
      <c r="L134" s="125"/>
      <c r="M134" s="125"/>
      <c r="N134" s="125"/>
      <c r="O134" s="59"/>
      <c r="S134" s="18">
        <v>1</v>
      </c>
    </row>
    <row r="135" spans="1:19" s="18" customFormat="1" ht="15.75" x14ac:dyDescent="0.25">
      <c r="A135" s="65">
        <v>2</v>
      </c>
      <c r="B135" s="78" t="s">
        <v>144</v>
      </c>
      <c r="C135" s="125"/>
      <c r="D135" s="125"/>
      <c r="E135" s="125"/>
      <c r="F135" s="125"/>
      <c r="G135" s="125"/>
      <c r="H135" s="125"/>
      <c r="I135" s="125"/>
      <c r="J135" s="125"/>
      <c r="K135" s="120">
        <v>2019</v>
      </c>
      <c r="L135" s="125"/>
      <c r="M135" s="125"/>
      <c r="N135" s="125"/>
      <c r="O135" s="59"/>
      <c r="S135" s="18">
        <v>1</v>
      </c>
    </row>
    <row r="136" spans="1:19" s="18" customFormat="1" ht="15.75" x14ac:dyDescent="0.25">
      <c r="A136" s="65">
        <v>3</v>
      </c>
      <c r="B136" s="78" t="s">
        <v>145</v>
      </c>
      <c r="C136" s="125"/>
      <c r="D136" s="125"/>
      <c r="E136" s="125"/>
      <c r="F136" s="125"/>
      <c r="G136" s="125"/>
      <c r="H136" s="125"/>
      <c r="I136" s="125"/>
      <c r="J136" s="125"/>
      <c r="K136" s="120">
        <v>2019</v>
      </c>
      <c r="L136" s="125"/>
      <c r="M136" s="125"/>
      <c r="N136" s="125"/>
      <c r="O136" s="59"/>
      <c r="S136" s="18">
        <v>1</v>
      </c>
    </row>
    <row r="137" spans="1:19" s="18" customFormat="1" ht="15.75" x14ac:dyDescent="0.25">
      <c r="A137" s="65">
        <v>4</v>
      </c>
      <c r="B137" s="78" t="s">
        <v>146</v>
      </c>
      <c r="C137" s="125"/>
      <c r="D137" s="125"/>
      <c r="E137" s="125"/>
      <c r="F137" s="125"/>
      <c r="G137" s="125"/>
      <c r="H137" s="125"/>
      <c r="I137" s="125"/>
      <c r="J137" s="125"/>
      <c r="K137" s="120">
        <v>2019</v>
      </c>
      <c r="L137" s="125"/>
      <c r="M137" s="125"/>
      <c r="N137" s="125"/>
      <c r="O137" s="59"/>
      <c r="S137" s="18">
        <v>1</v>
      </c>
    </row>
    <row r="138" spans="1:19" s="18" customFormat="1" ht="15.75" x14ac:dyDescent="0.25">
      <c r="A138" s="65">
        <v>5</v>
      </c>
      <c r="B138" s="78" t="s">
        <v>147</v>
      </c>
      <c r="C138" s="125"/>
      <c r="D138" s="125"/>
      <c r="E138" s="125"/>
      <c r="F138" s="125"/>
      <c r="G138" s="125"/>
      <c r="H138" s="125"/>
      <c r="I138" s="125"/>
      <c r="J138" s="125"/>
      <c r="K138" s="120">
        <v>2019</v>
      </c>
      <c r="L138" s="125"/>
      <c r="M138" s="125"/>
      <c r="N138" s="125"/>
      <c r="O138" s="59"/>
      <c r="S138" s="18">
        <v>1</v>
      </c>
    </row>
    <row r="139" spans="1:19" s="18" customFormat="1" ht="15.75" x14ac:dyDescent="0.25">
      <c r="A139" s="65">
        <v>6</v>
      </c>
      <c r="B139" s="78" t="s">
        <v>148</v>
      </c>
      <c r="C139" s="125"/>
      <c r="D139" s="125"/>
      <c r="E139" s="125"/>
      <c r="F139" s="125"/>
      <c r="G139" s="125"/>
      <c r="H139" s="125"/>
      <c r="I139" s="125"/>
      <c r="J139" s="125"/>
      <c r="K139" s="120">
        <v>2019</v>
      </c>
      <c r="L139" s="125"/>
      <c r="M139" s="125"/>
      <c r="N139" s="125"/>
      <c r="O139" s="59"/>
      <c r="S139" s="18">
        <v>1</v>
      </c>
    </row>
    <row r="140" spans="1:19" s="18" customFormat="1" ht="15.75" x14ac:dyDescent="0.25">
      <c r="A140" s="65">
        <v>7</v>
      </c>
      <c r="B140" s="78" t="s">
        <v>134</v>
      </c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0">
        <v>2019</v>
      </c>
      <c r="N140" s="125"/>
      <c r="O140" s="59"/>
      <c r="S140" s="18">
        <v>1</v>
      </c>
    </row>
    <row r="141" spans="1:19" s="18" customFormat="1" ht="16.899999999999999" customHeight="1" x14ac:dyDescent="0.25">
      <c r="A141" s="65">
        <v>8</v>
      </c>
      <c r="B141" s="78" t="s">
        <v>136</v>
      </c>
      <c r="C141" s="125">
        <v>2019</v>
      </c>
      <c r="D141" s="125">
        <v>2019</v>
      </c>
      <c r="E141" s="125">
        <v>2019</v>
      </c>
      <c r="F141" s="125">
        <v>2019</v>
      </c>
      <c r="G141" s="125">
        <v>2019</v>
      </c>
      <c r="H141" s="125">
        <v>2019</v>
      </c>
      <c r="I141" s="125"/>
      <c r="J141" s="125"/>
      <c r="K141" s="125"/>
      <c r="L141" s="125"/>
      <c r="M141" s="120">
        <v>2019</v>
      </c>
      <c r="N141" s="125"/>
      <c r="O141" s="59"/>
      <c r="S141" s="18">
        <v>7</v>
      </c>
    </row>
    <row r="142" spans="1:19" s="18" customFormat="1" ht="16.899999999999999" customHeight="1" x14ac:dyDescent="0.25">
      <c r="A142" s="65">
        <v>9</v>
      </c>
      <c r="B142" s="78" t="s">
        <v>435</v>
      </c>
      <c r="C142" s="125"/>
      <c r="D142" s="125">
        <v>2019</v>
      </c>
      <c r="E142" s="125"/>
      <c r="F142" s="125"/>
      <c r="G142" s="125"/>
      <c r="H142" s="125"/>
      <c r="I142" s="125"/>
      <c r="J142" s="125"/>
      <c r="K142" s="125"/>
      <c r="L142" s="125"/>
      <c r="M142" s="120"/>
      <c r="N142" s="125"/>
      <c r="O142" s="59"/>
    </row>
    <row r="143" spans="1:19" s="18" customFormat="1" ht="34.5" customHeight="1" x14ac:dyDescent="0.25">
      <c r="A143" s="286" t="s">
        <v>90</v>
      </c>
      <c r="B143" s="286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59"/>
    </row>
    <row r="144" spans="1:19" s="18" customFormat="1" ht="15.75" x14ac:dyDescent="0.25">
      <c r="A144" s="79">
        <v>1</v>
      </c>
      <c r="B144" s="40" t="s">
        <v>282</v>
      </c>
      <c r="C144" s="125"/>
      <c r="D144" s="125"/>
      <c r="E144" s="125"/>
      <c r="F144" s="125"/>
      <c r="G144" s="125">
        <v>2019</v>
      </c>
      <c r="H144" s="125"/>
      <c r="I144" s="125"/>
      <c r="J144" s="125"/>
      <c r="K144" s="125"/>
      <c r="L144" s="125"/>
      <c r="M144" s="125"/>
      <c r="N144" s="122"/>
      <c r="O144" s="59"/>
      <c r="S144" s="18">
        <v>1</v>
      </c>
    </row>
    <row r="145" spans="1:19" s="18" customFormat="1" ht="15.75" x14ac:dyDescent="0.25">
      <c r="A145" s="79">
        <v>2</v>
      </c>
      <c r="B145" s="55" t="s">
        <v>283</v>
      </c>
      <c r="C145" s="125"/>
      <c r="D145" s="125"/>
      <c r="E145" s="125"/>
      <c r="F145" s="125">
        <v>2019</v>
      </c>
      <c r="G145" s="125"/>
      <c r="H145" s="125"/>
      <c r="I145" s="125"/>
      <c r="J145" s="125"/>
      <c r="K145" s="125"/>
      <c r="L145" s="125"/>
      <c r="M145" s="125"/>
      <c r="N145" s="122"/>
      <c r="O145" s="59"/>
      <c r="S145" s="18">
        <v>1</v>
      </c>
    </row>
    <row r="146" spans="1:19" s="18" customFormat="1" ht="15.75" x14ac:dyDescent="0.25">
      <c r="A146" s="79">
        <v>3</v>
      </c>
      <c r="B146" s="40" t="s">
        <v>284</v>
      </c>
      <c r="C146" s="125"/>
      <c r="D146" s="125"/>
      <c r="E146" s="125"/>
      <c r="F146" s="125"/>
      <c r="G146" s="125"/>
      <c r="H146" s="125"/>
      <c r="I146" s="125"/>
      <c r="J146" s="122">
        <v>2019</v>
      </c>
      <c r="K146" s="122"/>
      <c r="L146" s="122"/>
      <c r="M146" s="122"/>
      <c r="N146" s="122"/>
      <c r="O146" s="59"/>
      <c r="S146" s="18">
        <v>1</v>
      </c>
    </row>
    <row r="147" spans="1:19" s="18" customFormat="1" ht="43.5" customHeight="1" x14ac:dyDescent="0.25">
      <c r="A147" s="286" t="s">
        <v>91</v>
      </c>
      <c r="B147" s="286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59"/>
    </row>
    <row r="148" spans="1:19" s="18" customFormat="1" ht="15.75" x14ac:dyDescent="0.25">
      <c r="A148" s="62">
        <v>1</v>
      </c>
      <c r="B148" s="63" t="s">
        <v>240</v>
      </c>
      <c r="C148" s="125"/>
      <c r="D148" s="125">
        <v>2019</v>
      </c>
      <c r="E148" s="125"/>
      <c r="F148" s="125">
        <v>2019</v>
      </c>
      <c r="G148" s="125"/>
      <c r="H148" s="125">
        <v>2019</v>
      </c>
      <c r="I148" s="125"/>
      <c r="J148" s="125"/>
      <c r="K148" s="125"/>
      <c r="L148" s="125"/>
      <c r="M148" s="125"/>
      <c r="N148" s="125"/>
      <c r="O148" s="82">
        <v>0</v>
      </c>
      <c r="P148" s="82">
        <v>0</v>
      </c>
      <c r="Q148" s="82">
        <v>0</v>
      </c>
      <c r="R148" s="82">
        <v>0</v>
      </c>
      <c r="S148" s="18">
        <v>3</v>
      </c>
    </row>
    <row r="149" spans="1:19" s="18" customFormat="1" ht="15.75" x14ac:dyDescent="0.25">
      <c r="A149" s="62">
        <v>2</v>
      </c>
      <c r="B149" s="63" t="s">
        <v>241</v>
      </c>
      <c r="C149" s="125"/>
      <c r="D149" s="125"/>
      <c r="E149" s="125"/>
      <c r="F149" s="125"/>
      <c r="G149" s="125"/>
      <c r="H149" s="125"/>
      <c r="I149" s="125"/>
      <c r="J149" s="125"/>
      <c r="K149" s="125">
        <v>2019</v>
      </c>
      <c r="L149" s="125"/>
      <c r="M149" s="125"/>
      <c r="N149" s="125"/>
      <c r="O149" s="82">
        <v>0</v>
      </c>
      <c r="P149" s="82">
        <v>0</v>
      </c>
      <c r="Q149" s="82">
        <v>0</v>
      </c>
      <c r="R149" s="82">
        <v>0</v>
      </c>
      <c r="S149" s="18">
        <v>1</v>
      </c>
    </row>
    <row r="150" spans="1:19" s="25" customFormat="1" ht="30.75" customHeight="1" x14ac:dyDescent="0.25">
      <c r="A150" s="286" t="s">
        <v>92</v>
      </c>
      <c r="B150" s="286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64"/>
    </row>
    <row r="151" spans="1:19" s="25" customFormat="1" ht="15.75" x14ac:dyDescent="0.25">
      <c r="A151" s="77">
        <v>1</v>
      </c>
      <c r="B151" s="34" t="s">
        <v>223</v>
      </c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>
        <v>2019</v>
      </c>
      <c r="O151" s="82">
        <v>0</v>
      </c>
      <c r="P151" s="82">
        <v>0</v>
      </c>
      <c r="Q151" s="82">
        <v>0</v>
      </c>
      <c r="R151" s="82">
        <v>0</v>
      </c>
      <c r="S151" s="25">
        <v>1</v>
      </c>
    </row>
    <row r="152" spans="1:19" s="25" customFormat="1" ht="15.75" x14ac:dyDescent="0.25">
      <c r="A152" s="77">
        <v>2</v>
      </c>
      <c r="B152" s="34" t="s">
        <v>224</v>
      </c>
      <c r="C152" s="125"/>
      <c r="D152" s="125"/>
      <c r="E152" s="125"/>
      <c r="F152" s="125"/>
      <c r="G152" s="125"/>
      <c r="H152" s="125"/>
      <c r="I152" s="125"/>
      <c r="J152" s="125"/>
      <c r="K152" s="125">
        <v>2019</v>
      </c>
      <c r="L152" s="125"/>
      <c r="M152" s="125"/>
      <c r="N152" s="125"/>
      <c r="O152" s="82">
        <v>0</v>
      </c>
      <c r="P152" s="82">
        <v>0</v>
      </c>
      <c r="Q152" s="82">
        <v>0</v>
      </c>
      <c r="R152" s="82">
        <v>0</v>
      </c>
      <c r="S152" s="25">
        <v>1</v>
      </c>
    </row>
    <row r="153" spans="1:19" s="25" customFormat="1" ht="30.75" customHeight="1" x14ac:dyDescent="0.25">
      <c r="A153" s="286" t="s">
        <v>93</v>
      </c>
      <c r="B153" s="28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52">
        <f t="shared" ref="O153:R153" si="9">SUM(O154:O157)</f>
        <v>0</v>
      </c>
      <c r="P153" s="52">
        <f t="shared" si="9"/>
        <v>0</v>
      </c>
      <c r="Q153" s="52">
        <f t="shared" si="9"/>
        <v>0</v>
      </c>
      <c r="R153" s="52">
        <f t="shared" si="9"/>
        <v>0</v>
      </c>
    </row>
    <row r="154" spans="1:19" s="25" customFormat="1" ht="15.75" x14ac:dyDescent="0.25">
      <c r="A154" s="65">
        <v>1</v>
      </c>
      <c r="B154" s="45" t="s">
        <v>249</v>
      </c>
      <c r="C154" s="125"/>
      <c r="D154" s="125"/>
      <c r="E154" s="125"/>
      <c r="F154" s="125">
        <v>2019</v>
      </c>
      <c r="G154" s="125"/>
      <c r="H154" s="125"/>
      <c r="I154" s="125"/>
      <c r="J154" s="125"/>
      <c r="K154" s="120">
        <v>2019</v>
      </c>
      <c r="L154" s="120"/>
      <c r="M154" s="120"/>
      <c r="N154" s="120"/>
      <c r="O154" s="41">
        <v>0</v>
      </c>
      <c r="P154" s="41">
        <v>0</v>
      </c>
      <c r="Q154" s="41">
        <v>0</v>
      </c>
      <c r="R154" s="41">
        <v>0</v>
      </c>
      <c r="S154" s="25">
        <v>2</v>
      </c>
    </row>
    <row r="155" spans="1:19" s="25" customFormat="1" ht="15.75" x14ac:dyDescent="0.25">
      <c r="A155" s="65">
        <v>2</v>
      </c>
      <c r="B155" s="45" t="s">
        <v>250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0"/>
      <c r="M155" s="120">
        <v>2019</v>
      </c>
      <c r="N155" s="120">
        <v>2019</v>
      </c>
      <c r="O155" s="64"/>
      <c r="S155" s="25">
        <v>2</v>
      </c>
    </row>
    <row r="156" spans="1:19" s="25" customFormat="1" ht="15.75" x14ac:dyDescent="0.25">
      <c r="A156" s="65">
        <v>3</v>
      </c>
      <c r="B156" s="80" t="s">
        <v>251</v>
      </c>
      <c r="C156" s="125">
        <v>2019</v>
      </c>
      <c r="D156" s="125"/>
      <c r="E156" s="125"/>
      <c r="F156" s="125"/>
      <c r="G156" s="125"/>
      <c r="H156" s="125"/>
      <c r="I156" s="125"/>
      <c r="J156" s="125"/>
      <c r="K156" s="120">
        <v>2019</v>
      </c>
      <c r="L156" s="120"/>
      <c r="M156" s="120"/>
      <c r="N156" s="120"/>
      <c r="O156" s="64"/>
      <c r="S156" s="25">
        <v>2</v>
      </c>
    </row>
    <row r="157" spans="1:19" s="25" customFormat="1" ht="15.75" x14ac:dyDescent="0.25">
      <c r="A157" s="65">
        <v>4</v>
      </c>
      <c r="B157" s="80" t="s">
        <v>252</v>
      </c>
      <c r="C157" s="125">
        <v>2019</v>
      </c>
      <c r="D157" s="125"/>
      <c r="E157" s="125"/>
      <c r="F157" s="125"/>
      <c r="G157" s="125"/>
      <c r="H157" s="125">
        <v>2019</v>
      </c>
      <c r="I157" s="125"/>
      <c r="J157" s="125"/>
      <c r="K157" s="120">
        <v>2019</v>
      </c>
      <c r="L157" s="120"/>
      <c r="M157" s="120"/>
      <c r="N157" s="120"/>
      <c r="O157" s="64"/>
      <c r="S157" s="25">
        <v>3</v>
      </c>
    </row>
    <row r="158" spans="1:19" s="25" customFormat="1" ht="33.75" customHeight="1" x14ac:dyDescent="0.25">
      <c r="A158" s="286" t="s">
        <v>79</v>
      </c>
      <c r="B158" s="286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64"/>
    </row>
    <row r="159" spans="1:19" s="25" customFormat="1" ht="15.75" x14ac:dyDescent="0.25">
      <c r="A159" s="65">
        <v>1</v>
      </c>
      <c r="B159" s="40" t="s">
        <v>266</v>
      </c>
      <c r="C159" s="125"/>
      <c r="D159" s="125"/>
      <c r="E159" s="125"/>
      <c r="F159" s="125"/>
      <c r="G159" s="125"/>
      <c r="H159" s="125"/>
      <c r="I159" s="125"/>
      <c r="J159" s="125"/>
      <c r="K159" s="120">
        <v>2019</v>
      </c>
      <c r="L159" s="120"/>
      <c r="M159" s="120"/>
      <c r="N159" s="120"/>
      <c r="O159" s="64"/>
      <c r="S159" s="25">
        <v>1</v>
      </c>
    </row>
    <row r="160" spans="1:19" s="25" customFormat="1" ht="15.75" x14ac:dyDescent="0.25">
      <c r="A160" s="65">
        <v>2</v>
      </c>
      <c r="B160" s="40" t="s">
        <v>267</v>
      </c>
      <c r="C160" s="125"/>
      <c r="D160" s="125"/>
      <c r="E160" s="125"/>
      <c r="F160" s="125"/>
      <c r="G160" s="125"/>
      <c r="H160" s="125"/>
      <c r="I160" s="125"/>
      <c r="J160" s="125"/>
      <c r="K160" s="120">
        <v>2019</v>
      </c>
      <c r="L160" s="120"/>
      <c r="M160" s="120"/>
      <c r="N160" s="120"/>
      <c r="O160" s="64"/>
      <c r="S160" s="25">
        <v>1</v>
      </c>
    </row>
    <row r="161" spans="1:19" s="25" customFormat="1" ht="48.75" customHeight="1" x14ac:dyDescent="0.25">
      <c r="A161" s="286" t="s">
        <v>36</v>
      </c>
      <c r="B161" s="286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64"/>
    </row>
    <row r="162" spans="1:19" s="25" customFormat="1" ht="15.75" x14ac:dyDescent="0.25">
      <c r="A162" s="77">
        <v>1</v>
      </c>
      <c r="B162" s="38" t="s">
        <v>236</v>
      </c>
      <c r="C162" s="125"/>
      <c r="D162" s="125"/>
      <c r="E162" s="125"/>
      <c r="F162" s="125"/>
      <c r="G162" s="125"/>
      <c r="H162" s="125">
        <v>2019</v>
      </c>
      <c r="I162" s="125"/>
      <c r="J162" s="125"/>
      <c r="K162" s="125"/>
      <c r="L162" s="125"/>
      <c r="M162" s="125"/>
      <c r="N162" s="125"/>
      <c r="O162" s="64"/>
      <c r="S162" s="25">
        <v>1</v>
      </c>
    </row>
    <row r="163" spans="1:19" s="25" customFormat="1" ht="15.75" x14ac:dyDescent="0.25">
      <c r="A163" s="77">
        <v>2</v>
      </c>
      <c r="B163" s="38" t="s">
        <v>237</v>
      </c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>
        <v>2019</v>
      </c>
      <c r="O163" s="64"/>
      <c r="S163" s="25">
        <v>1</v>
      </c>
    </row>
    <row r="164" spans="1:19" s="25" customFormat="1" ht="36.75" customHeight="1" x14ac:dyDescent="0.25">
      <c r="A164" s="286" t="s">
        <v>81</v>
      </c>
      <c r="B164" s="286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64"/>
    </row>
    <row r="165" spans="1:19" s="25" customFormat="1" ht="15.75" x14ac:dyDescent="0.25">
      <c r="A165" s="65">
        <v>1</v>
      </c>
      <c r="B165" s="34" t="s">
        <v>173</v>
      </c>
      <c r="C165" s="125"/>
      <c r="D165" s="125">
        <v>2019</v>
      </c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64"/>
      <c r="S165" s="25">
        <v>1</v>
      </c>
    </row>
    <row r="166" spans="1:19" s="25" customFormat="1" ht="15.75" x14ac:dyDescent="0.25">
      <c r="A166" s="65">
        <f>A165+1</f>
        <v>2</v>
      </c>
      <c r="B166" s="33" t="s">
        <v>174</v>
      </c>
      <c r="C166" s="125"/>
      <c r="D166" s="125">
        <v>2019</v>
      </c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64"/>
      <c r="S166" s="25">
        <v>1</v>
      </c>
    </row>
    <row r="167" spans="1:19" s="25" customFormat="1" ht="15.75" x14ac:dyDescent="0.25">
      <c r="A167" s="65">
        <f t="shared" ref="A167:A180" si="10">A166+1</f>
        <v>3</v>
      </c>
      <c r="B167" s="33" t="s">
        <v>175</v>
      </c>
      <c r="C167" s="125"/>
      <c r="D167" s="125"/>
      <c r="E167" s="125"/>
      <c r="F167" s="125"/>
      <c r="G167" s="125"/>
      <c r="H167" s="125"/>
      <c r="I167" s="125"/>
      <c r="J167" s="125"/>
      <c r="K167" s="120">
        <v>2019</v>
      </c>
      <c r="L167" s="125"/>
      <c r="M167" s="125"/>
      <c r="N167" s="125"/>
      <c r="O167" s="64"/>
      <c r="S167" s="25">
        <v>1</v>
      </c>
    </row>
    <row r="168" spans="1:19" s="25" customFormat="1" ht="15.75" x14ac:dyDescent="0.25">
      <c r="A168" s="65">
        <f t="shared" si="10"/>
        <v>4</v>
      </c>
      <c r="B168" s="33" t="s">
        <v>176</v>
      </c>
      <c r="C168" s="125"/>
      <c r="D168" s="125">
        <v>2019</v>
      </c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64"/>
      <c r="S168" s="25">
        <v>1</v>
      </c>
    </row>
    <row r="169" spans="1:19" s="25" customFormat="1" ht="15.75" x14ac:dyDescent="0.25">
      <c r="A169" s="65">
        <f t="shared" si="10"/>
        <v>5</v>
      </c>
      <c r="B169" s="33" t="s">
        <v>177</v>
      </c>
      <c r="C169" s="125"/>
      <c r="D169" s="125">
        <v>2019</v>
      </c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64"/>
      <c r="S169" s="25">
        <v>1</v>
      </c>
    </row>
    <row r="170" spans="1:19" s="25" customFormat="1" ht="15.75" x14ac:dyDescent="0.25">
      <c r="A170" s="65">
        <f t="shared" si="10"/>
        <v>6</v>
      </c>
      <c r="B170" s="34" t="s">
        <v>188</v>
      </c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0">
        <v>2019</v>
      </c>
      <c r="N170" s="125"/>
      <c r="O170" s="64"/>
      <c r="S170" s="25">
        <v>1</v>
      </c>
    </row>
    <row r="171" spans="1:19" s="25" customFormat="1" ht="15.75" x14ac:dyDescent="0.25">
      <c r="A171" s="65">
        <f t="shared" si="10"/>
        <v>7</v>
      </c>
      <c r="B171" s="33" t="s">
        <v>179</v>
      </c>
      <c r="C171" s="125"/>
      <c r="D171" s="125"/>
      <c r="E171" s="125"/>
      <c r="F171" s="125"/>
      <c r="G171" s="125"/>
      <c r="H171" s="125"/>
      <c r="I171" s="120">
        <v>8</v>
      </c>
      <c r="J171" s="120">
        <v>2019</v>
      </c>
      <c r="K171" s="125"/>
      <c r="L171" s="125"/>
      <c r="M171" s="125"/>
      <c r="N171" s="125"/>
      <c r="O171" s="64"/>
      <c r="S171" s="25">
        <v>8</v>
      </c>
    </row>
    <row r="172" spans="1:19" s="25" customFormat="1" ht="15.75" x14ac:dyDescent="0.25">
      <c r="A172" s="65">
        <f t="shared" si="10"/>
        <v>8</v>
      </c>
      <c r="B172" s="34" t="s">
        <v>180</v>
      </c>
      <c r="C172" s="125"/>
      <c r="D172" s="125"/>
      <c r="E172" s="125"/>
      <c r="F172" s="125"/>
      <c r="G172" s="125"/>
      <c r="H172" s="125"/>
      <c r="I172" s="120">
        <v>3</v>
      </c>
      <c r="J172" s="120">
        <v>2019</v>
      </c>
      <c r="K172" s="125"/>
      <c r="L172" s="125"/>
      <c r="M172" s="125"/>
      <c r="N172" s="125"/>
      <c r="O172" s="64"/>
      <c r="S172" s="25">
        <v>3</v>
      </c>
    </row>
    <row r="173" spans="1:19" s="25" customFormat="1" ht="15.75" x14ac:dyDescent="0.25">
      <c r="A173" s="65">
        <f t="shared" si="10"/>
        <v>9</v>
      </c>
      <c r="B173" s="34" t="s">
        <v>181</v>
      </c>
      <c r="C173" s="125"/>
      <c r="D173" s="125">
        <v>2019</v>
      </c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64"/>
      <c r="S173" s="25">
        <v>1</v>
      </c>
    </row>
    <row r="174" spans="1:19" s="25" customFormat="1" ht="15.75" x14ac:dyDescent="0.25">
      <c r="A174" s="65">
        <f t="shared" si="10"/>
        <v>10</v>
      </c>
      <c r="B174" s="34" t="s">
        <v>182</v>
      </c>
      <c r="C174" s="125"/>
      <c r="D174" s="125">
        <v>2019</v>
      </c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64"/>
      <c r="S174" s="25">
        <v>1</v>
      </c>
    </row>
    <row r="175" spans="1:19" s="25" customFormat="1" ht="15.75" x14ac:dyDescent="0.25">
      <c r="A175" s="65">
        <f t="shared" si="10"/>
        <v>11</v>
      </c>
      <c r="B175" s="34" t="s">
        <v>183</v>
      </c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0">
        <v>2019</v>
      </c>
      <c r="N175" s="125"/>
      <c r="O175" s="64"/>
      <c r="S175" s="25">
        <v>1</v>
      </c>
    </row>
    <row r="176" spans="1:19" s="25" customFormat="1" ht="15.75" x14ac:dyDescent="0.25">
      <c r="A176" s="65">
        <f t="shared" si="10"/>
        <v>12</v>
      </c>
      <c r="B176" s="34" t="s">
        <v>184</v>
      </c>
      <c r="C176" s="125"/>
      <c r="D176" s="125"/>
      <c r="E176" s="125"/>
      <c r="F176" s="125"/>
      <c r="G176" s="125"/>
      <c r="H176" s="125"/>
      <c r="I176" s="125"/>
      <c r="J176" s="125"/>
      <c r="K176" s="120">
        <v>2019</v>
      </c>
      <c r="L176" s="120"/>
      <c r="M176" s="120"/>
      <c r="N176" s="125"/>
      <c r="O176" s="64"/>
      <c r="S176" s="25">
        <v>1</v>
      </c>
    </row>
    <row r="177" spans="1:19" s="25" customFormat="1" ht="15.75" x14ac:dyDescent="0.25">
      <c r="A177" s="65">
        <f t="shared" si="10"/>
        <v>13</v>
      </c>
      <c r="B177" s="34" t="s">
        <v>185</v>
      </c>
      <c r="C177" s="125"/>
      <c r="D177" s="125"/>
      <c r="E177" s="125"/>
      <c r="F177" s="125"/>
      <c r="G177" s="125"/>
      <c r="H177" s="125">
        <v>2019</v>
      </c>
      <c r="I177" s="125"/>
      <c r="J177" s="125"/>
      <c r="K177" s="120"/>
      <c r="L177" s="120"/>
      <c r="M177" s="120"/>
      <c r="N177" s="125"/>
      <c r="O177" s="64"/>
      <c r="S177" s="25">
        <v>1</v>
      </c>
    </row>
    <row r="178" spans="1:19" s="25" customFormat="1" ht="15.75" x14ac:dyDescent="0.25">
      <c r="A178" s="65">
        <f t="shared" si="10"/>
        <v>14</v>
      </c>
      <c r="B178" s="34" t="s">
        <v>186</v>
      </c>
      <c r="C178" s="125"/>
      <c r="D178" s="125"/>
      <c r="E178" s="125"/>
      <c r="F178" s="125"/>
      <c r="G178" s="125"/>
      <c r="H178" s="125"/>
      <c r="I178" s="120">
        <v>2</v>
      </c>
      <c r="J178" s="120">
        <v>2019</v>
      </c>
      <c r="K178" s="120"/>
      <c r="L178" s="120"/>
      <c r="M178" s="120"/>
      <c r="N178" s="125"/>
      <c r="O178" s="64"/>
      <c r="S178" s="25">
        <v>2</v>
      </c>
    </row>
    <row r="179" spans="1:19" s="25" customFormat="1" ht="15.75" x14ac:dyDescent="0.25">
      <c r="A179" s="65">
        <f t="shared" si="10"/>
        <v>15</v>
      </c>
      <c r="B179" s="34" t="s">
        <v>187</v>
      </c>
      <c r="C179" s="125"/>
      <c r="D179" s="125"/>
      <c r="E179" s="125"/>
      <c r="F179" s="125"/>
      <c r="G179" s="125"/>
      <c r="H179" s="125"/>
      <c r="I179" s="125"/>
      <c r="J179" s="125"/>
      <c r="K179" s="120">
        <v>2019</v>
      </c>
      <c r="L179" s="120"/>
      <c r="M179" s="120"/>
      <c r="N179" s="125"/>
      <c r="O179" s="64"/>
      <c r="S179" s="25">
        <v>1</v>
      </c>
    </row>
    <row r="180" spans="1:19" s="25" customFormat="1" ht="15.75" x14ac:dyDescent="0.25">
      <c r="A180" s="65">
        <f t="shared" si="10"/>
        <v>16</v>
      </c>
      <c r="B180" s="34" t="s">
        <v>189</v>
      </c>
      <c r="C180" s="125"/>
      <c r="D180" s="125"/>
      <c r="E180" s="125"/>
      <c r="F180" s="125"/>
      <c r="G180" s="125"/>
      <c r="H180" s="125"/>
      <c r="I180" s="125"/>
      <c r="J180" s="125"/>
      <c r="K180" s="120">
        <v>2019</v>
      </c>
      <c r="L180" s="120"/>
      <c r="M180" s="120"/>
      <c r="N180" s="125"/>
      <c r="O180" s="64"/>
      <c r="S180" s="25">
        <v>1</v>
      </c>
    </row>
    <row r="181" spans="1:19" s="25" customFormat="1" ht="33.75" customHeight="1" x14ac:dyDescent="0.25">
      <c r="A181" s="286" t="s">
        <v>86</v>
      </c>
      <c r="B181" s="28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64"/>
    </row>
    <row r="182" spans="1:19" s="25" customFormat="1" ht="15.75" x14ac:dyDescent="0.25">
      <c r="A182" s="77">
        <v>1</v>
      </c>
      <c r="B182" s="35" t="s">
        <v>126</v>
      </c>
      <c r="C182" s="125"/>
      <c r="D182" s="125"/>
      <c r="E182" s="125"/>
      <c r="F182" s="125"/>
      <c r="G182" s="125"/>
      <c r="H182" s="125"/>
      <c r="I182" s="120">
        <v>1</v>
      </c>
      <c r="J182" s="120">
        <v>2019</v>
      </c>
      <c r="K182" s="120"/>
      <c r="L182" s="120"/>
      <c r="M182" s="120"/>
      <c r="N182" s="120"/>
      <c r="O182" s="64"/>
      <c r="S182" s="25">
        <v>1</v>
      </c>
    </row>
    <row r="183" spans="1:19" s="25" customFormat="1" ht="15.75" x14ac:dyDescent="0.25">
      <c r="A183" s="77">
        <v>2</v>
      </c>
      <c r="B183" s="35" t="s">
        <v>127</v>
      </c>
      <c r="C183" s="125"/>
      <c r="D183" s="125"/>
      <c r="E183" s="125"/>
      <c r="F183" s="125"/>
      <c r="G183" s="125"/>
      <c r="H183" s="125"/>
      <c r="I183" s="125"/>
      <c r="J183" s="125"/>
      <c r="K183" s="120">
        <v>2019</v>
      </c>
      <c r="L183" s="120"/>
      <c r="M183" s="120"/>
      <c r="N183" s="120"/>
      <c r="O183" s="64"/>
      <c r="S183" s="25">
        <v>1</v>
      </c>
    </row>
    <row r="184" spans="1:19" s="25" customFormat="1" ht="15.75" x14ac:dyDescent="0.25">
      <c r="A184" s="77">
        <v>3</v>
      </c>
      <c r="B184" s="35" t="s">
        <v>128</v>
      </c>
      <c r="C184" s="125">
        <v>2019</v>
      </c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64"/>
      <c r="S184" s="25">
        <v>1</v>
      </c>
    </row>
    <row r="185" spans="1:19" s="25" customFormat="1" ht="16.899999999999999" customHeight="1" x14ac:dyDescent="0.25">
      <c r="A185" s="77">
        <v>4</v>
      </c>
      <c r="B185" s="35" t="s">
        <v>129</v>
      </c>
      <c r="C185" s="125">
        <v>2019</v>
      </c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64"/>
      <c r="S185" s="25">
        <v>1</v>
      </c>
    </row>
    <row r="186" spans="1:19" s="25" customFormat="1" ht="42.6" customHeight="1" x14ac:dyDescent="0.25">
      <c r="A186" s="286" t="s">
        <v>60</v>
      </c>
      <c r="B186" s="28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64"/>
    </row>
    <row r="187" spans="1:19" s="25" customFormat="1" ht="18.600000000000001" customHeight="1" x14ac:dyDescent="0.25">
      <c r="A187" s="77">
        <v>1</v>
      </c>
      <c r="B187" s="35" t="s">
        <v>212</v>
      </c>
      <c r="C187" s="125"/>
      <c r="D187" s="125"/>
      <c r="E187" s="125"/>
      <c r="F187" s="125"/>
      <c r="G187" s="125"/>
      <c r="H187" s="125"/>
      <c r="I187" s="125"/>
      <c r="J187" s="125"/>
      <c r="K187" s="120">
        <v>2019</v>
      </c>
      <c r="L187" s="120"/>
      <c r="M187" s="120"/>
      <c r="N187" s="120"/>
      <c r="O187" s="41">
        <v>0</v>
      </c>
      <c r="P187" s="41">
        <v>0</v>
      </c>
      <c r="Q187" s="41">
        <v>0</v>
      </c>
      <c r="R187" s="41">
        <v>0</v>
      </c>
      <c r="S187" s="25">
        <v>1</v>
      </c>
    </row>
    <row r="188" spans="1:19" s="25" customFormat="1" ht="46.9" customHeight="1" x14ac:dyDescent="0.25">
      <c r="A188" s="286" t="s">
        <v>94</v>
      </c>
      <c r="B188" s="28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64"/>
    </row>
    <row r="189" spans="1:19" s="25" customFormat="1" ht="31.5" x14ac:dyDescent="0.25">
      <c r="A189" s="77">
        <v>1</v>
      </c>
      <c r="B189" s="35" t="s">
        <v>217</v>
      </c>
      <c r="C189" s="125">
        <v>2019</v>
      </c>
      <c r="D189" s="125">
        <v>2019</v>
      </c>
      <c r="E189" s="125"/>
      <c r="F189" s="125">
        <v>2019</v>
      </c>
      <c r="G189" s="125">
        <v>2019</v>
      </c>
      <c r="H189" s="125"/>
      <c r="I189" s="120"/>
      <c r="J189" s="120"/>
      <c r="K189" s="120"/>
      <c r="L189" s="120">
        <v>2019</v>
      </c>
      <c r="M189" s="120">
        <v>2019</v>
      </c>
      <c r="N189" s="120">
        <v>2019</v>
      </c>
      <c r="O189" s="64"/>
      <c r="S189" s="25">
        <v>7</v>
      </c>
    </row>
    <row r="190" spans="1:19" s="25" customFormat="1" ht="33.75" customHeight="1" x14ac:dyDescent="0.25">
      <c r="A190" s="286" t="s">
        <v>95</v>
      </c>
      <c r="B190" s="28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64"/>
    </row>
    <row r="191" spans="1:19" s="25" customFormat="1" ht="15.75" x14ac:dyDescent="0.25">
      <c r="A191" s="77">
        <v>1</v>
      </c>
      <c r="B191" s="38" t="s">
        <v>232</v>
      </c>
      <c r="C191" s="125"/>
      <c r="D191" s="125"/>
      <c r="E191" s="125"/>
      <c r="F191" s="125"/>
      <c r="G191" s="125"/>
      <c r="H191" s="125"/>
      <c r="I191" s="125"/>
      <c r="J191" s="125"/>
      <c r="K191" s="125">
        <v>2019</v>
      </c>
      <c r="L191" s="125"/>
      <c r="M191" s="125">
        <v>2019</v>
      </c>
      <c r="N191" s="125">
        <v>2019</v>
      </c>
      <c r="O191" s="64"/>
      <c r="S191" s="25">
        <v>3</v>
      </c>
    </row>
    <row r="192" spans="1:19" s="25" customFormat="1" ht="34.5" customHeight="1" x14ac:dyDescent="0.25">
      <c r="A192" s="286" t="s">
        <v>82</v>
      </c>
      <c r="B192" s="28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52">
        <f t="shared" ref="O192:R192" si="11">SUM(O193:O193)</f>
        <v>0</v>
      </c>
      <c r="P192" s="52">
        <f t="shared" si="11"/>
        <v>0</v>
      </c>
      <c r="Q192" s="52">
        <f t="shared" si="11"/>
        <v>0</v>
      </c>
      <c r="R192" s="52">
        <f t="shared" si="11"/>
        <v>0</v>
      </c>
    </row>
    <row r="193" spans="1:19" s="25" customFormat="1" ht="15.75" x14ac:dyDescent="0.25">
      <c r="A193" s="77">
        <v>1</v>
      </c>
      <c r="B193" s="35" t="s">
        <v>229</v>
      </c>
      <c r="C193" s="125"/>
      <c r="D193" s="125"/>
      <c r="E193" s="125"/>
      <c r="F193" s="125"/>
      <c r="G193" s="125"/>
      <c r="H193" s="125"/>
      <c r="I193" s="125"/>
      <c r="J193" s="125"/>
      <c r="K193" s="125">
        <v>2019</v>
      </c>
      <c r="L193" s="125"/>
      <c r="M193" s="125"/>
      <c r="N193" s="125"/>
      <c r="O193" s="64"/>
      <c r="S193" s="25">
        <v>1</v>
      </c>
    </row>
    <row r="194" spans="1:19" s="25" customFormat="1" ht="31.15" customHeight="1" x14ac:dyDescent="0.25">
      <c r="A194" s="284" t="s">
        <v>310</v>
      </c>
      <c r="B194" s="28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64"/>
    </row>
    <row r="195" spans="1:19" s="25" customFormat="1" ht="15.75" x14ac:dyDescent="0.25">
      <c r="A195" s="77">
        <v>1</v>
      </c>
      <c r="B195" s="35" t="s">
        <v>315</v>
      </c>
      <c r="C195" s="125"/>
      <c r="D195" s="125"/>
      <c r="E195" s="125"/>
      <c r="F195" s="125"/>
      <c r="G195" s="125"/>
      <c r="H195" s="125"/>
      <c r="I195" s="125">
        <v>4</v>
      </c>
      <c r="J195" s="125">
        <v>2019</v>
      </c>
      <c r="K195" s="125"/>
      <c r="L195" s="125"/>
      <c r="M195" s="125"/>
      <c r="N195" s="125"/>
      <c r="O195" s="64"/>
      <c r="S195" s="25">
        <v>4</v>
      </c>
    </row>
    <row r="196" spans="1:19" s="25" customFormat="1" ht="15.75" x14ac:dyDescent="0.25">
      <c r="A196" s="77">
        <f>A195+1</f>
        <v>2</v>
      </c>
      <c r="B196" s="35" t="s">
        <v>316</v>
      </c>
      <c r="C196" s="125"/>
      <c r="D196" s="125"/>
      <c r="E196" s="125"/>
      <c r="F196" s="125"/>
      <c r="G196" s="125"/>
      <c r="H196" s="125"/>
      <c r="I196" s="125">
        <v>3</v>
      </c>
      <c r="J196" s="125">
        <v>2019</v>
      </c>
      <c r="K196" s="125"/>
      <c r="L196" s="125"/>
      <c r="M196" s="125"/>
      <c r="N196" s="125"/>
      <c r="O196" s="64"/>
      <c r="S196" s="25">
        <v>3</v>
      </c>
    </row>
    <row r="197" spans="1:19" s="25" customFormat="1" ht="15.75" x14ac:dyDescent="0.25">
      <c r="A197" s="77">
        <f t="shared" ref="A197:A206" si="12">A196+1</f>
        <v>3</v>
      </c>
      <c r="B197" s="35" t="s">
        <v>317</v>
      </c>
      <c r="C197" s="125"/>
      <c r="D197" s="125"/>
      <c r="E197" s="125"/>
      <c r="F197" s="125"/>
      <c r="G197" s="125"/>
      <c r="H197" s="125"/>
      <c r="I197" s="125">
        <v>5</v>
      </c>
      <c r="J197" s="125">
        <v>2019</v>
      </c>
      <c r="K197" s="125"/>
      <c r="L197" s="125"/>
      <c r="M197" s="125"/>
      <c r="N197" s="125"/>
      <c r="O197" s="64"/>
      <c r="S197" s="25">
        <v>5</v>
      </c>
    </row>
    <row r="198" spans="1:19" s="25" customFormat="1" ht="15.75" x14ac:dyDescent="0.25">
      <c r="A198" s="77">
        <f t="shared" si="12"/>
        <v>4</v>
      </c>
      <c r="B198" s="35" t="s">
        <v>318</v>
      </c>
      <c r="C198" s="125"/>
      <c r="D198" s="125"/>
      <c r="E198" s="125"/>
      <c r="F198" s="125"/>
      <c r="G198" s="125"/>
      <c r="H198" s="125"/>
      <c r="I198" s="125">
        <v>3</v>
      </c>
      <c r="J198" s="125">
        <v>2019</v>
      </c>
      <c r="K198" s="125"/>
      <c r="L198" s="125"/>
      <c r="M198" s="125"/>
      <c r="N198" s="125"/>
      <c r="O198" s="64"/>
      <c r="S198" s="25">
        <v>3</v>
      </c>
    </row>
    <row r="199" spans="1:19" s="25" customFormat="1" ht="15.75" x14ac:dyDescent="0.25">
      <c r="A199" s="77">
        <f t="shared" si="12"/>
        <v>5</v>
      </c>
      <c r="B199" s="35" t="s">
        <v>320</v>
      </c>
      <c r="C199" s="125"/>
      <c r="D199" s="125"/>
      <c r="E199" s="125"/>
      <c r="F199" s="125"/>
      <c r="G199" s="125"/>
      <c r="H199" s="125"/>
      <c r="I199" s="125">
        <v>3</v>
      </c>
      <c r="J199" s="125">
        <v>2019</v>
      </c>
      <c r="K199" s="125"/>
      <c r="L199" s="125"/>
      <c r="M199" s="125"/>
      <c r="N199" s="125"/>
      <c r="O199" s="64"/>
      <c r="S199" s="25">
        <v>3</v>
      </c>
    </row>
    <row r="200" spans="1:19" s="25" customFormat="1" ht="15.75" x14ac:dyDescent="0.25">
      <c r="A200" s="77">
        <f t="shared" si="12"/>
        <v>6</v>
      </c>
      <c r="B200" s="35" t="s">
        <v>321</v>
      </c>
      <c r="C200" s="125"/>
      <c r="D200" s="125"/>
      <c r="E200" s="125"/>
      <c r="F200" s="125"/>
      <c r="G200" s="125"/>
      <c r="H200" s="125"/>
      <c r="I200" s="125">
        <v>2</v>
      </c>
      <c r="J200" s="125">
        <v>2019</v>
      </c>
      <c r="K200" s="125"/>
      <c r="L200" s="125"/>
      <c r="M200" s="125"/>
      <c r="N200" s="125"/>
      <c r="O200" s="64"/>
      <c r="S200" s="25">
        <v>2</v>
      </c>
    </row>
    <row r="201" spans="1:19" s="25" customFormat="1" ht="15.75" x14ac:dyDescent="0.25">
      <c r="A201" s="77">
        <f t="shared" si="12"/>
        <v>7</v>
      </c>
      <c r="B201" s="35" t="s">
        <v>322</v>
      </c>
      <c r="C201" s="125"/>
      <c r="D201" s="125"/>
      <c r="E201" s="125"/>
      <c r="F201" s="125"/>
      <c r="G201" s="125"/>
      <c r="H201" s="125"/>
      <c r="I201" s="125">
        <v>1</v>
      </c>
      <c r="J201" s="125">
        <v>2019</v>
      </c>
      <c r="K201" s="125"/>
      <c r="L201" s="125"/>
      <c r="M201" s="125"/>
      <c r="N201" s="125"/>
      <c r="O201" s="64"/>
      <c r="S201" s="25">
        <v>1</v>
      </c>
    </row>
    <row r="202" spans="1:19" s="25" customFormat="1" ht="15.75" x14ac:dyDescent="0.25">
      <c r="A202" s="77">
        <f t="shared" si="12"/>
        <v>8</v>
      </c>
      <c r="B202" s="35" t="s">
        <v>323</v>
      </c>
      <c r="C202" s="125"/>
      <c r="D202" s="125"/>
      <c r="E202" s="125"/>
      <c r="F202" s="125"/>
      <c r="G202" s="125"/>
      <c r="H202" s="125"/>
      <c r="I202" s="125">
        <v>4</v>
      </c>
      <c r="J202" s="125">
        <v>2019</v>
      </c>
      <c r="K202" s="125"/>
      <c r="L202" s="125"/>
      <c r="M202" s="125"/>
      <c r="N202" s="125"/>
      <c r="O202" s="64"/>
      <c r="S202" s="25">
        <v>4</v>
      </c>
    </row>
    <row r="203" spans="1:19" s="25" customFormat="1" ht="15.75" x14ac:dyDescent="0.25">
      <c r="A203" s="77">
        <f t="shared" si="12"/>
        <v>9</v>
      </c>
      <c r="B203" s="35" t="s">
        <v>324</v>
      </c>
      <c r="C203" s="125"/>
      <c r="D203" s="125"/>
      <c r="E203" s="125"/>
      <c r="F203" s="125"/>
      <c r="G203" s="125"/>
      <c r="H203" s="125"/>
      <c r="I203" s="125">
        <v>2</v>
      </c>
      <c r="J203" s="125">
        <v>2019</v>
      </c>
      <c r="K203" s="125"/>
      <c r="L203" s="125"/>
      <c r="M203" s="125"/>
      <c r="N203" s="125"/>
      <c r="O203" s="64"/>
      <c r="S203" s="25">
        <v>2</v>
      </c>
    </row>
    <row r="204" spans="1:19" s="25" customFormat="1" ht="15.75" x14ac:dyDescent="0.25">
      <c r="A204" s="77">
        <f t="shared" si="12"/>
        <v>10</v>
      </c>
      <c r="B204" s="35" t="s">
        <v>325</v>
      </c>
      <c r="C204" s="125"/>
      <c r="D204" s="125"/>
      <c r="E204" s="125"/>
      <c r="F204" s="125"/>
      <c r="G204" s="125"/>
      <c r="H204" s="125"/>
      <c r="I204" s="125">
        <v>2</v>
      </c>
      <c r="J204" s="125">
        <v>2019</v>
      </c>
      <c r="K204" s="125"/>
      <c r="L204" s="125"/>
      <c r="M204" s="125"/>
      <c r="N204" s="125"/>
      <c r="O204" s="64"/>
      <c r="S204" s="25">
        <v>2</v>
      </c>
    </row>
    <row r="205" spans="1:19" s="25" customFormat="1" ht="15.75" x14ac:dyDescent="0.25">
      <c r="A205" s="77">
        <f t="shared" si="12"/>
        <v>11</v>
      </c>
      <c r="B205" s="35" t="s">
        <v>326</v>
      </c>
      <c r="C205" s="125"/>
      <c r="D205" s="125"/>
      <c r="E205" s="125"/>
      <c r="F205" s="125"/>
      <c r="G205" s="125"/>
      <c r="H205" s="125"/>
      <c r="I205" s="125"/>
      <c r="J205" s="125"/>
      <c r="K205" s="125">
        <v>2019</v>
      </c>
      <c r="L205" s="125"/>
      <c r="M205" s="125"/>
      <c r="N205" s="125"/>
      <c r="O205" s="64"/>
      <c r="S205" s="25">
        <v>1</v>
      </c>
    </row>
    <row r="206" spans="1:19" s="25" customFormat="1" ht="15.75" x14ac:dyDescent="0.25">
      <c r="A206" s="146">
        <f t="shared" si="12"/>
        <v>12</v>
      </c>
      <c r="B206" s="147" t="s">
        <v>327</v>
      </c>
      <c r="C206" s="148"/>
      <c r="D206" s="148"/>
      <c r="E206" s="148"/>
      <c r="F206" s="148"/>
      <c r="G206" s="148"/>
      <c r="H206" s="148"/>
      <c r="I206" s="148"/>
      <c r="J206" s="148"/>
      <c r="K206" s="148"/>
      <c r="L206" s="148">
        <v>2019</v>
      </c>
      <c r="M206" s="148"/>
      <c r="N206" s="148"/>
      <c r="O206" s="64"/>
      <c r="S206" s="25">
        <v>1</v>
      </c>
    </row>
    <row r="207" spans="1:19" s="25" customFormat="1" ht="31.15" customHeight="1" x14ac:dyDescent="0.25">
      <c r="A207" s="315" t="s">
        <v>345</v>
      </c>
      <c r="B207" s="315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49"/>
    </row>
    <row r="208" spans="1:19" s="25" customFormat="1" ht="15.75" x14ac:dyDescent="0.25">
      <c r="A208" s="77">
        <v>1</v>
      </c>
      <c r="B208" s="35" t="s">
        <v>348</v>
      </c>
      <c r="C208" s="120"/>
      <c r="D208" s="120"/>
      <c r="E208" s="120"/>
      <c r="F208" s="120"/>
      <c r="G208" s="120"/>
      <c r="H208" s="120"/>
      <c r="I208" s="120"/>
      <c r="J208" s="120"/>
      <c r="K208" s="120">
        <v>2019</v>
      </c>
      <c r="L208" s="120"/>
      <c r="M208" s="120"/>
      <c r="N208" s="120"/>
      <c r="O208" s="149"/>
      <c r="S208" s="25">
        <v>1</v>
      </c>
    </row>
    <row r="209" spans="1:19" s="25" customFormat="1" ht="30.6" customHeight="1" x14ac:dyDescent="0.25">
      <c r="A209" s="284" t="s">
        <v>370</v>
      </c>
      <c r="B209" s="285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49"/>
    </row>
    <row r="210" spans="1:19" s="25" customFormat="1" ht="15.75" x14ac:dyDescent="0.25">
      <c r="A210" s="77">
        <v>1</v>
      </c>
      <c r="B210" s="35" t="s">
        <v>361</v>
      </c>
      <c r="C210" s="120"/>
      <c r="D210" s="120"/>
      <c r="E210" s="120"/>
      <c r="F210" s="120"/>
      <c r="G210" s="120"/>
      <c r="H210" s="120"/>
      <c r="I210" s="120"/>
      <c r="J210" s="120"/>
      <c r="K210" s="120">
        <v>2019</v>
      </c>
      <c r="L210" s="120"/>
      <c r="M210" s="120"/>
      <c r="N210" s="120"/>
      <c r="O210" s="149"/>
      <c r="S210" s="25">
        <v>1</v>
      </c>
    </row>
    <row r="211" spans="1:19" s="25" customFormat="1" ht="15.75" x14ac:dyDescent="0.25">
      <c r="A211" s="77">
        <v>2</v>
      </c>
      <c r="B211" s="35" t="s">
        <v>362</v>
      </c>
      <c r="C211" s="120"/>
      <c r="D211" s="120"/>
      <c r="E211" s="120"/>
      <c r="F211" s="120"/>
      <c r="G211" s="120"/>
      <c r="H211" s="120"/>
      <c r="I211" s="120"/>
      <c r="J211" s="120"/>
      <c r="K211" s="120">
        <v>2019</v>
      </c>
      <c r="L211" s="120"/>
      <c r="M211" s="120"/>
      <c r="N211" s="120"/>
      <c r="O211" s="149"/>
      <c r="S211" s="25">
        <v>1</v>
      </c>
    </row>
    <row r="212" spans="1:19" s="25" customFormat="1" ht="15.75" x14ac:dyDescent="0.25">
      <c r="A212" s="77">
        <v>3</v>
      </c>
      <c r="B212" s="35" t="s">
        <v>363</v>
      </c>
      <c r="C212" s="120"/>
      <c r="D212" s="120">
        <v>2019</v>
      </c>
      <c r="E212" s="120"/>
      <c r="F212" s="120"/>
      <c r="G212" s="120"/>
      <c r="H212" s="120"/>
      <c r="I212" s="120"/>
      <c r="J212" s="120"/>
      <c r="K212" s="120">
        <v>2019</v>
      </c>
      <c r="L212" s="120"/>
      <c r="M212" s="120"/>
      <c r="N212" s="120"/>
      <c r="O212" s="149"/>
      <c r="S212" s="25">
        <v>2</v>
      </c>
    </row>
    <row r="213" spans="1:19" s="25" customFormat="1" ht="15.75" x14ac:dyDescent="0.25">
      <c r="A213" s="77">
        <v>4</v>
      </c>
      <c r="B213" s="35" t="s">
        <v>364</v>
      </c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>
        <v>2019</v>
      </c>
      <c r="N213" s="120"/>
      <c r="O213" s="149"/>
      <c r="S213" s="25">
        <v>1</v>
      </c>
    </row>
    <row r="214" spans="1:19" s="25" customFormat="1" ht="15.75" x14ac:dyDescent="0.25">
      <c r="A214" s="77">
        <v>5</v>
      </c>
      <c r="B214" s="35" t="s">
        <v>356</v>
      </c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>
        <v>2019</v>
      </c>
      <c r="N214" s="120"/>
      <c r="O214" s="149"/>
      <c r="S214" s="25">
        <v>1</v>
      </c>
    </row>
    <row r="215" spans="1:19" s="25" customFormat="1" ht="15.75" x14ac:dyDescent="0.25">
      <c r="A215" s="77">
        <v>6</v>
      </c>
      <c r="B215" s="35" t="s">
        <v>365</v>
      </c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>
        <v>2019</v>
      </c>
      <c r="N215" s="120"/>
      <c r="O215" s="149"/>
      <c r="S215" s="25">
        <v>1</v>
      </c>
    </row>
    <row r="216" spans="1:19" s="25" customFormat="1" ht="15.75" x14ac:dyDescent="0.25">
      <c r="A216" s="77">
        <v>7</v>
      </c>
      <c r="B216" s="35" t="s">
        <v>366</v>
      </c>
      <c r="C216" s="120"/>
      <c r="D216" s="120"/>
      <c r="E216" s="120"/>
      <c r="F216" s="120"/>
      <c r="G216" s="120"/>
      <c r="H216" s="120"/>
      <c r="I216" s="120">
        <v>4</v>
      </c>
      <c r="J216" s="120">
        <v>2019</v>
      </c>
      <c r="K216" s="120"/>
      <c r="L216" s="120"/>
      <c r="M216" s="120"/>
      <c r="N216" s="120"/>
      <c r="O216" s="149"/>
      <c r="S216" s="25">
        <v>4</v>
      </c>
    </row>
    <row r="217" spans="1:19" s="25" customFormat="1" ht="31.15" customHeight="1" x14ac:dyDescent="0.25">
      <c r="A217" s="284" t="s">
        <v>382</v>
      </c>
      <c r="B217" s="285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49"/>
    </row>
    <row r="218" spans="1:19" s="25" customFormat="1" ht="15.75" x14ac:dyDescent="0.25">
      <c r="A218" s="77">
        <v>1</v>
      </c>
      <c r="B218" s="35" t="s">
        <v>384</v>
      </c>
      <c r="C218" s="120"/>
      <c r="D218" s="120"/>
      <c r="E218" s="120"/>
      <c r="F218" s="120"/>
      <c r="G218" s="120"/>
      <c r="H218" s="120"/>
      <c r="I218" s="120"/>
      <c r="J218" s="120"/>
      <c r="K218" s="120">
        <v>2019</v>
      </c>
      <c r="L218" s="120"/>
      <c r="M218" s="120"/>
      <c r="N218" s="120"/>
      <c r="O218" s="149"/>
      <c r="S218" s="25">
        <v>1</v>
      </c>
    </row>
    <row r="219" spans="1:19" s="25" customFormat="1" ht="15.75" x14ac:dyDescent="0.25">
      <c r="A219" s="77">
        <v>2</v>
      </c>
      <c r="B219" s="35" t="s">
        <v>385</v>
      </c>
      <c r="C219" s="120"/>
      <c r="D219" s="120"/>
      <c r="E219" s="120"/>
      <c r="F219" s="120"/>
      <c r="G219" s="120"/>
      <c r="H219" s="120"/>
      <c r="I219" s="120"/>
      <c r="J219" s="120"/>
      <c r="K219" s="120">
        <v>2019</v>
      </c>
      <c r="L219" s="120"/>
      <c r="M219" s="120"/>
      <c r="N219" s="120"/>
      <c r="O219" s="149"/>
      <c r="S219" s="25">
        <v>1</v>
      </c>
    </row>
    <row r="220" spans="1:19" s="25" customFormat="1" ht="15.75" x14ac:dyDescent="0.25">
      <c r="A220" s="77">
        <v>3</v>
      </c>
      <c r="B220" s="35" t="s">
        <v>386</v>
      </c>
      <c r="C220" s="120"/>
      <c r="D220" s="120"/>
      <c r="E220" s="120"/>
      <c r="F220" s="120"/>
      <c r="G220" s="120"/>
      <c r="H220" s="120"/>
      <c r="I220" s="120"/>
      <c r="J220" s="120"/>
      <c r="K220" s="120">
        <v>2019</v>
      </c>
      <c r="L220" s="120"/>
      <c r="M220" s="120"/>
      <c r="N220" s="120"/>
      <c r="O220" s="149"/>
      <c r="S220" s="25">
        <v>1</v>
      </c>
    </row>
    <row r="221" spans="1:19" s="25" customFormat="1" ht="15.75" x14ac:dyDescent="0.25">
      <c r="A221" s="77">
        <v>4</v>
      </c>
      <c r="B221" s="35" t="s">
        <v>387</v>
      </c>
      <c r="C221" s="120"/>
      <c r="D221" s="120"/>
      <c r="E221" s="120"/>
      <c r="F221" s="120"/>
      <c r="G221" s="120"/>
      <c r="H221" s="120"/>
      <c r="I221" s="120"/>
      <c r="J221" s="120"/>
      <c r="K221" s="120">
        <v>2019</v>
      </c>
      <c r="L221" s="120"/>
      <c r="M221" s="120"/>
      <c r="N221" s="120"/>
      <c r="O221" s="149"/>
      <c r="S221" s="25">
        <v>1</v>
      </c>
    </row>
    <row r="222" spans="1:19" s="25" customFormat="1" ht="31.5" x14ac:dyDescent="0.25">
      <c r="A222" s="77">
        <v>5</v>
      </c>
      <c r="B222" s="35" t="s">
        <v>388</v>
      </c>
      <c r="C222" s="120"/>
      <c r="D222" s="120"/>
      <c r="E222" s="120"/>
      <c r="F222" s="120"/>
      <c r="G222" s="120"/>
      <c r="H222" s="120"/>
      <c r="I222" s="120"/>
      <c r="J222" s="120"/>
      <c r="K222" s="120">
        <v>2019</v>
      </c>
      <c r="L222" s="120"/>
      <c r="M222" s="120"/>
      <c r="N222" s="120"/>
      <c r="O222" s="149"/>
      <c r="S222" s="25">
        <v>1</v>
      </c>
    </row>
    <row r="223" spans="1:19" s="25" customFormat="1" ht="15.75" x14ac:dyDescent="0.25">
      <c r="A223" s="77">
        <v>6</v>
      </c>
      <c r="B223" s="35" t="s">
        <v>389</v>
      </c>
      <c r="C223" s="120"/>
      <c r="D223" s="120"/>
      <c r="E223" s="120"/>
      <c r="F223" s="120"/>
      <c r="G223" s="120"/>
      <c r="H223" s="120"/>
      <c r="I223" s="120"/>
      <c r="J223" s="120"/>
      <c r="K223" s="120">
        <v>2019</v>
      </c>
      <c r="L223" s="120"/>
      <c r="M223" s="120"/>
      <c r="N223" s="120"/>
      <c r="O223" s="149"/>
      <c r="S223" s="25">
        <v>1</v>
      </c>
    </row>
    <row r="224" spans="1:19" s="25" customFormat="1" ht="15.75" x14ac:dyDescent="0.25">
      <c r="A224" s="77">
        <v>7</v>
      </c>
      <c r="B224" s="35" t="s">
        <v>390</v>
      </c>
      <c r="C224" s="120"/>
      <c r="D224" s="120"/>
      <c r="E224" s="120"/>
      <c r="F224" s="120"/>
      <c r="G224" s="120"/>
      <c r="H224" s="120"/>
      <c r="I224" s="120"/>
      <c r="J224" s="120"/>
      <c r="K224" s="120">
        <v>2019</v>
      </c>
      <c r="L224" s="120"/>
      <c r="M224" s="120"/>
      <c r="N224" s="120"/>
      <c r="O224" s="149"/>
      <c r="S224" s="25">
        <v>1</v>
      </c>
    </row>
    <row r="225" spans="1:21" s="25" customFormat="1" ht="15.75" x14ac:dyDescent="0.25">
      <c r="A225" s="77">
        <v>8</v>
      </c>
      <c r="B225" s="35" t="s">
        <v>391</v>
      </c>
      <c r="C225" s="120"/>
      <c r="D225" s="120"/>
      <c r="E225" s="120"/>
      <c r="F225" s="120"/>
      <c r="G225" s="120"/>
      <c r="H225" s="120"/>
      <c r="I225" s="120"/>
      <c r="J225" s="120"/>
      <c r="K225" s="120">
        <v>2019</v>
      </c>
      <c r="L225" s="120"/>
      <c r="M225" s="120"/>
      <c r="N225" s="120"/>
      <c r="O225" s="149"/>
      <c r="S225" s="25">
        <v>1</v>
      </c>
    </row>
    <row r="226" spans="1:21" s="25" customFormat="1" ht="15.75" x14ac:dyDescent="0.25">
      <c r="A226" s="77">
        <v>9</v>
      </c>
      <c r="B226" s="35" t="s">
        <v>392</v>
      </c>
      <c r="C226" s="120"/>
      <c r="D226" s="120"/>
      <c r="E226" s="120"/>
      <c r="F226" s="120"/>
      <c r="G226" s="120"/>
      <c r="H226" s="120"/>
      <c r="I226" s="120">
        <v>2</v>
      </c>
      <c r="J226" s="120">
        <v>2019</v>
      </c>
      <c r="K226" s="120"/>
      <c r="L226" s="120"/>
      <c r="M226" s="120"/>
      <c r="N226" s="120"/>
      <c r="O226" s="149"/>
      <c r="S226" s="25">
        <v>2</v>
      </c>
    </row>
    <row r="227" spans="1:21" s="25" customFormat="1" ht="15.75" x14ac:dyDescent="0.25">
      <c r="A227" s="77">
        <v>10</v>
      </c>
      <c r="B227" s="35" t="s">
        <v>393</v>
      </c>
      <c r="C227" s="120"/>
      <c r="D227" s="120"/>
      <c r="E227" s="120"/>
      <c r="F227" s="120"/>
      <c r="G227" s="120"/>
      <c r="H227" s="120"/>
      <c r="I227" s="120"/>
      <c r="J227" s="120"/>
      <c r="K227" s="120">
        <v>2019</v>
      </c>
      <c r="L227" s="120"/>
      <c r="M227" s="120"/>
      <c r="N227" s="120"/>
      <c r="O227" s="149"/>
      <c r="S227" s="25">
        <v>1</v>
      </c>
    </row>
    <row r="228" spans="1:21" s="25" customFormat="1" ht="31.15" customHeight="1" x14ac:dyDescent="0.25">
      <c r="A228" s="315" t="s">
        <v>433</v>
      </c>
      <c r="B228" s="315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49"/>
    </row>
    <row r="229" spans="1:21" s="25" customFormat="1" ht="15.75" x14ac:dyDescent="0.25">
      <c r="A229" s="77">
        <v>1</v>
      </c>
      <c r="B229" s="35" t="s">
        <v>409</v>
      </c>
      <c r="C229" s="120">
        <v>2019</v>
      </c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49"/>
      <c r="S229" s="25">
        <v>1</v>
      </c>
    </row>
    <row r="230" spans="1:21" s="25" customFormat="1" ht="15.75" x14ac:dyDescent="0.25">
      <c r="A230" s="77">
        <v>2</v>
      </c>
      <c r="B230" s="35" t="s">
        <v>410</v>
      </c>
      <c r="C230" s="120">
        <v>2019</v>
      </c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49"/>
      <c r="S230" s="25">
        <v>1</v>
      </c>
    </row>
    <row r="231" spans="1:21" s="25" customFormat="1" ht="15.75" x14ac:dyDescent="0.25">
      <c r="A231" s="77">
        <v>3</v>
      </c>
      <c r="B231" s="35" t="s">
        <v>411</v>
      </c>
      <c r="C231" s="120"/>
      <c r="D231" s="120">
        <v>2019</v>
      </c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49"/>
      <c r="S231" s="25">
        <v>1</v>
      </c>
    </row>
    <row r="232" spans="1:21" s="25" customFormat="1" ht="15.75" x14ac:dyDescent="0.25">
      <c r="A232" s="77">
        <v>4</v>
      </c>
      <c r="B232" s="35" t="s">
        <v>412</v>
      </c>
      <c r="C232" s="120"/>
      <c r="D232" s="120"/>
      <c r="E232" s="120"/>
      <c r="F232" s="120"/>
      <c r="G232" s="120"/>
      <c r="H232" s="120"/>
      <c r="I232" s="120"/>
      <c r="J232" s="120"/>
      <c r="K232" s="120">
        <v>2019</v>
      </c>
      <c r="L232" s="120"/>
      <c r="M232" s="120"/>
      <c r="N232" s="120"/>
      <c r="O232" s="149"/>
      <c r="S232" s="25">
        <v>1</v>
      </c>
    </row>
    <row r="233" spans="1:21" s="25" customFormat="1" ht="15.75" x14ac:dyDescent="0.25">
      <c r="A233" s="77">
        <v>5</v>
      </c>
      <c r="B233" s="35" t="s">
        <v>413</v>
      </c>
      <c r="C233" s="120"/>
      <c r="D233" s="120">
        <v>2019</v>
      </c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49"/>
      <c r="S233" s="25">
        <v>1</v>
      </c>
    </row>
    <row r="234" spans="1:21" s="25" customFormat="1" ht="15.75" x14ac:dyDescent="0.25">
      <c r="A234" s="77">
        <v>6</v>
      </c>
      <c r="B234" s="35" t="s">
        <v>415</v>
      </c>
      <c r="C234" s="120"/>
      <c r="D234" s="120"/>
      <c r="E234" s="120"/>
      <c r="F234" s="120"/>
      <c r="G234" s="120"/>
      <c r="H234" s="120">
        <v>2019</v>
      </c>
      <c r="I234" s="120"/>
      <c r="J234" s="120"/>
      <c r="K234" s="120"/>
      <c r="L234" s="120"/>
      <c r="M234" s="120"/>
      <c r="N234" s="120"/>
      <c r="O234" s="149"/>
      <c r="S234" s="25">
        <v>1</v>
      </c>
    </row>
    <row r="235" spans="1:21" s="25" customFormat="1" ht="15.75" x14ac:dyDescent="0.25">
      <c r="A235" s="77">
        <v>7</v>
      </c>
      <c r="B235" s="35" t="s">
        <v>416</v>
      </c>
      <c r="C235" s="120"/>
      <c r="D235" s="120"/>
      <c r="E235" s="120"/>
      <c r="F235" s="120"/>
      <c r="G235" s="120"/>
      <c r="H235" s="120"/>
      <c r="I235" s="120"/>
      <c r="J235" s="120"/>
      <c r="K235" s="120">
        <v>2019</v>
      </c>
      <c r="L235" s="120"/>
      <c r="M235" s="120"/>
      <c r="N235" s="120"/>
      <c r="O235" s="149"/>
      <c r="S235" s="25">
        <v>1</v>
      </c>
    </row>
    <row r="236" spans="1:21" s="25" customFormat="1" ht="15.75" x14ac:dyDescent="0.25">
      <c r="A236" s="77">
        <v>8</v>
      </c>
      <c r="B236" s="35" t="s">
        <v>418</v>
      </c>
      <c r="C236" s="120"/>
      <c r="D236" s="120"/>
      <c r="E236" s="120"/>
      <c r="F236" s="120"/>
      <c r="G236" s="120"/>
      <c r="H236" s="120">
        <v>2019</v>
      </c>
      <c r="I236" s="120"/>
      <c r="J236" s="120"/>
      <c r="K236" s="120"/>
      <c r="L236" s="120"/>
      <c r="M236" s="120"/>
      <c r="N236" s="120"/>
      <c r="O236" s="149"/>
      <c r="S236" s="25">
        <v>1</v>
      </c>
    </row>
    <row r="237" spans="1:21" s="25" customFormat="1" ht="15.75" x14ac:dyDescent="0.25">
      <c r="A237" s="77">
        <v>9</v>
      </c>
      <c r="B237" s="35" t="s">
        <v>420</v>
      </c>
      <c r="C237" s="120">
        <v>2019</v>
      </c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49"/>
      <c r="S237" s="25">
        <v>1</v>
      </c>
    </row>
    <row r="238" spans="1:21" s="18" customFormat="1" ht="29.25" customHeight="1" x14ac:dyDescent="0.25">
      <c r="A238" s="294" t="s">
        <v>123</v>
      </c>
      <c r="B238" s="294"/>
      <c r="C238" s="294"/>
      <c r="D238" s="294"/>
      <c r="E238" s="294"/>
      <c r="F238" s="294"/>
      <c r="G238" s="294"/>
      <c r="H238" s="294"/>
      <c r="I238" s="294"/>
      <c r="J238" s="294"/>
      <c r="K238" s="294"/>
      <c r="L238" s="294"/>
      <c r="M238" s="294"/>
      <c r="N238" s="294"/>
      <c r="O238" s="294"/>
      <c r="S238" s="32"/>
      <c r="T238" s="32"/>
      <c r="U238" s="32"/>
    </row>
    <row r="239" spans="1:21" s="18" customFormat="1" ht="19.149999999999999" customHeight="1" x14ac:dyDescent="0.25">
      <c r="A239" s="316" t="s">
        <v>12</v>
      </c>
      <c r="B239" s="31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06"/>
      <c r="S239" s="32"/>
      <c r="T239" s="32"/>
      <c r="U239" s="32"/>
    </row>
    <row r="240" spans="1:21" ht="28.9" customHeight="1" x14ac:dyDescent="0.25">
      <c r="A240" s="286" t="s">
        <v>87</v>
      </c>
      <c r="B240" s="286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</row>
    <row r="241" spans="1:19" ht="15.75" x14ac:dyDescent="0.25">
      <c r="A241" s="65">
        <v>1</v>
      </c>
      <c r="B241" s="61" t="s">
        <v>114</v>
      </c>
      <c r="C241" s="125"/>
      <c r="D241" s="125"/>
      <c r="E241" s="125"/>
      <c r="F241" s="125"/>
      <c r="G241" s="125"/>
      <c r="H241" s="125"/>
      <c r="I241" s="120">
        <v>2</v>
      </c>
      <c r="J241" s="120">
        <v>2020</v>
      </c>
      <c r="K241" s="120"/>
      <c r="L241" s="120"/>
      <c r="M241" s="120"/>
      <c r="N241" s="120"/>
      <c r="S241">
        <v>2</v>
      </c>
    </row>
    <row r="242" spans="1:19" ht="15.75" x14ac:dyDescent="0.25">
      <c r="A242" s="65">
        <v>2</v>
      </c>
      <c r="B242" s="61" t="s">
        <v>112</v>
      </c>
      <c r="C242" s="125"/>
      <c r="D242" s="125"/>
      <c r="E242" s="125"/>
      <c r="F242" s="125"/>
      <c r="G242" s="125"/>
      <c r="H242" s="125"/>
      <c r="I242" s="120">
        <v>2</v>
      </c>
      <c r="J242" s="120">
        <v>2020</v>
      </c>
      <c r="K242" s="120"/>
      <c r="L242" s="120"/>
      <c r="M242" s="120"/>
      <c r="N242" s="120"/>
      <c r="S242">
        <v>2</v>
      </c>
    </row>
    <row r="243" spans="1:19" ht="15.75" x14ac:dyDescent="0.25">
      <c r="A243" s="65">
        <v>3</v>
      </c>
      <c r="B243" s="61" t="s">
        <v>115</v>
      </c>
      <c r="C243" s="125"/>
      <c r="D243" s="125"/>
      <c r="E243" s="125"/>
      <c r="F243" s="125"/>
      <c r="G243" s="125"/>
      <c r="H243" s="125"/>
      <c r="I243" s="120"/>
      <c r="J243" s="120"/>
      <c r="K243" s="120">
        <v>2020</v>
      </c>
      <c r="L243" s="120"/>
      <c r="M243" s="120"/>
      <c r="N243" s="120"/>
      <c r="S243">
        <v>1</v>
      </c>
    </row>
    <row r="244" spans="1:19" s="25" customFormat="1" ht="33.75" customHeight="1" x14ac:dyDescent="0.25">
      <c r="A244" s="286" t="s">
        <v>86</v>
      </c>
      <c r="B244" s="28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64"/>
    </row>
    <row r="245" spans="1:19" s="25" customFormat="1" ht="15.75" x14ac:dyDescent="0.25">
      <c r="A245" s="77">
        <v>1</v>
      </c>
      <c r="B245" s="35" t="s">
        <v>130</v>
      </c>
      <c r="C245" s="125"/>
      <c r="D245" s="125"/>
      <c r="E245" s="125"/>
      <c r="F245" s="125"/>
      <c r="G245" s="125"/>
      <c r="H245" s="125"/>
      <c r="I245" s="125"/>
      <c r="J245" s="125"/>
      <c r="K245" s="120">
        <v>2020</v>
      </c>
      <c r="L245" s="120"/>
      <c r="M245" s="120"/>
      <c r="N245" s="120"/>
      <c r="O245" s="64"/>
      <c r="S245" s="25">
        <v>1</v>
      </c>
    </row>
    <row r="246" spans="1:19" s="25" customFormat="1" ht="15.75" x14ac:dyDescent="0.25">
      <c r="A246" s="77">
        <v>2</v>
      </c>
      <c r="B246" s="35" t="s">
        <v>131</v>
      </c>
      <c r="C246" s="125"/>
      <c r="D246" s="125"/>
      <c r="E246" s="125"/>
      <c r="F246" s="125"/>
      <c r="G246" s="125"/>
      <c r="H246" s="125"/>
      <c r="I246" s="125"/>
      <c r="J246" s="125"/>
      <c r="K246" s="120">
        <v>2020</v>
      </c>
      <c r="L246" s="120"/>
      <c r="M246" s="120"/>
      <c r="N246" s="120"/>
      <c r="O246" s="64"/>
      <c r="S246" s="25">
        <v>1</v>
      </c>
    </row>
    <row r="247" spans="1:19" ht="32.450000000000003" customHeight="1" x14ac:dyDescent="0.25">
      <c r="A247" s="286" t="s">
        <v>31</v>
      </c>
      <c r="B247" s="28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</row>
    <row r="248" spans="1:19" ht="15.75" x14ac:dyDescent="0.25">
      <c r="A248" s="36">
        <v>1</v>
      </c>
      <c r="B248" s="150" t="s">
        <v>137</v>
      </c>
      <c r="C248" s="62"/>
      <c r="D248" s="62">
        <v>2020</v>
      </c>
      <c r="E248" s="62"/>
      <c r="F248" s="62">
        <v>2020</v>
      </c>
      <c r="G248" s="62">
        <v>2020</v>
      </c>
      <c r="H248" s="62">
        <v>2020</v>
      </c>
      <c r="I248" s="62"/>
      <c r="J248" s="62"/>
      <c r="K248" s="62"/>
      <c r="L248" s="62"/>
      <c r="M248" s="62">
        <v>2020</v>
      </c>
      <c r="N248" s="62"/>
      <c r="S248" s="25">
        <v>5</v>
      </c>
    </row>
    <row r="249" spans="1:19" ht="15.75" x14ac:dyDescent="0.25">
      <c r="A249" s="36">
        <v>2</v>
      </c>
      <c r="B249" s="150" t="s">
        <v>138</v>
      </c>
      <c r="C249" s="62"/>
      <c r="D249" s="62"/>
      <c r="E249" s="62"/>
      <c r="F249" s="62"/>
      <c r="G249" s="62"/>
      <c r="H249" s="62"/>
      <c r="I249" s="62">
        <v>2</v>
      </c>
      <c r="J249" s="62">
        <v>2020</v>
      </c>
      <c r="K249" s="62"/>
      <c r="L249" s="62"/>
      <c r="M249" s="62"/>
      <c r="N249" s="62"/>
      <c r="S249" s="25">
        <v>2</v>
      </c>
    </row>
    <row r="250" spans="1:19" ht="15.75" x14ac:dyDescent="0.25">
      <c r="A250" s="36">
        <v>3</v>
      </c>
      <c r="B250" s="150" t="s">
        <v>139</v>
      </c>
      <c r="C250" s="62"/>
      <c r="D250" s="62"/>
      <c r="E250" s="62"/>
      <c r="F250" s="62"/>
      <c r="G250" s="62"/>
      <c r="H250" s="62"/>
      <c r="I250" s="62">
        <v>2</v>
      </c>
      <c r="J250" s="62">
        <v>2020</v>
      </c>
      <c r="K250" s="62"/>
      <c r="L250" s="62"/>
      <c r="M250" s="62"/>
      <c r="N250" s="62"/>
      <c r="S250" s="25">
        <v>2</v>
      </c>
    </row>
    <row r="251" spans="1:19" ht="15.6" customHeight="1" x14ac:dyDescent="0.25">
      <c r="A251" s="36">
        <v>4</v>
      </c>
      <c r="B251" s="151" t="s">
        <v>143</v>
      </c>
      <c r="C251" s="62">
        <v>2020</v>
      </c>
      <c r="D251" s="62">
        <v>2020</v>
      </c>
      <c r="E251" s="62"/>
      <c r="F251" s="62">
        <v>2020</v>
      </c>
      <c r="G251" s="62"/>
      <c r="H251" s="62">
        <v>2020</v>
      </c>
      <c r="I251" s="62"/>
      <c r="J251" s="62"/>
      <c r="K251" s="62"/>
      <c r="L251" s="62"/>
      <c r="M251" s="62">
        <v>2020</v>
      </c>
      <c r="N251" s="62"/>
      <c r="S251" s="25">
        <v>5</v>
      </c>
    </row>
    <row r="252" spans="1:19" ht="15.75" x14ac:dyDescent="0.25">
      <c r="A252" s="36">
        <v>5</v>
      </c>
      <c r="B252" s="152" t="s">
        <v>144</v>
      </c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>
        <v>2020</v>
      </c>
      <c r="N252" s="62"/>
      <c r="S252" s="25">
        <v>1</v>
      </c>
    </row>
    <row r="253" spans="1:19" ht="15.75" x14ac:dyDescent="0.25">
      <c r="A253" s="36">
        <v>6</v>
      </c>
      <c r="B253" s="150" t="s">
        <v>145</v>
      </c>
      <c r="C253" s="62">
        <v>2020</v>
      </c>
      <c r="D253" s="62">
        <v>2020</v>
      </c>
      <c r="E253" s="62"/>
      <c r="F253" s="62">
        <v>2020</v>
      </c>
      <c r="G253" s="62">
        <v>2020</v>
      </c>
      <c r="H253" s="62">
        <v>2020</v>
      </c>
      <c r="I253" s="62"/>
      <c r="J253" s="62"/>
      <c r="K253" s="62"/>
      <c r="L253" s="62"/>
      <c r="M253" s="62">
        <v>2020</v>
      </c>
      <c r="N253" s="62"/>
      <c r="S253" s="25">
        <v>6</v>
      </c>
    </row>
    <row r="254" spans="1:19" ht="15.75" x14ac:dyDescent="0.25">
      <c r="A254" s="36">
        <v>7</v>
      </c>
      <c r="B254" s="150" t="s">
        <v>146</v>
      </c>
      <c r="C254" s="62">
        <v>2020</v>
      </c>
      <c r="D254" s="62">
        <v>2020</v>
      </c>
      <c r="E254" s="62"/>
      <c r="F254" s="62">
        <v>2020</v>
      </c>
      <c r="G254" s="62"/>
      <c r="H254" s="62">
        <v>2020</v>
      </c>
      <c r="I254" s="62"/>
      <c r="J254" s="62"/>
      <c r="K254" s="62"/>
      <c r="L254" s="62"/>
      <c r="M254" s="62">
        <v>2020</v>
      </c>
      <c r="N254" s="62"/>
      <c r="S254" s="25">
        <v>5</v>
      </c>
    </row>
    <row r="255" spans="1:19" ht="15.75" x14ac:dyDescent="0.25">
      <c r="A255" s="36">
        <v>8</v>
      </c>
      <c r="B255" s="150" t="s">
        <v>147</v>
      </c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>
        <v>2020</v>
      </c>
      <c r="N255" s="62"/>
      <c r="S255" s="25">
        <v>1</v>
      </c>
    </row>
    <row r="256" spans="1:19" ht="15.75" x14ac:dyDescent="0.25">
      <c r="A256" s="36">
        <v>9</v>
      </c>
      <c r="B256" s="150" t="s">
        <v>148</v>
      </c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>
        <v>2020</v>
      </c>
      <c r="N256" s="62"/>
      <c r="S256" s="25">
        <v>1</v>
      </c>
    </row>
    <row r="257" spans="1:19" ht="15.75" x14ac:dyDescent="0.25">
      <c r="A257" s="36">
        <v>10</v>
      </c>
      <c r="B257" s="150" t="s">
        <v>149</v>
      </c>
      <c r="C257" s="62">
        <v>2020</v>
      </c>
      <c r="D257" s="62">
        <v>2020</v>
      </c>
      <c r="E257" s="62"/>
      <c r="F257" s="62">
        <v>2020</v>
      </c>
      <c r="G257" s="62"/>
      <c r="H257" s="62">
        <v>2020</v>
      </c>
      <c r="I257" s="62"/>
      <c r="J257" s="62"/>
      <c r="K257" s="62"/>
      <c r="L257" s="62"/>
      <c r="M257" s="62">
        <v>2020</v>
      </c>
      <c r="N257" s="62"/>
      <c r="S257" s="25">
        <v>5</v>
      </c>
    </row>
    <row r="258" spans="1:19" ht="34.9" customHeight="1" x14ac:dyDescent="0.25">
      <c r="A258" s="286" t="s">
        <v>81</v>
      </c>
      <c r="B258" s="286"/>
      <c r="C258" s="124"/>
      <c r="D258" s="124"/>
      <c r="E258" s="124"/>
      <c r="F258" s="124"/>
      <c r="G258" s="124"/>
      <c r="H258" s="124"/>
      <c r="I258" s="124"/>
      <c r="J258" s="124"/>
      <c r="K258" s="124"/>
      <c r="L258" s="124"/>
      <c r="M258" s="124"/>
      <c r="N258" s="124"/>
    </row>
    <row r="259" spans="1:19" ht="15.75" x14ac:dyDescent="0.25">
      <c r="A259" s="90">
        <v>1</v>
      </c>
      <c r="B259" s="91" t="s">
        <v>190</v>
      </c>
      <c r="C259" s="128"/>
      <c r="D259" s="128"/>
      <c r="E259" s="128"/>
      <c r="F259" s="128"/>
      <c r="G259" s="128"/>
      <c r="H259" s="128"/>
      <c r="I259" s="128"/>
      <c r="J259" s="128"/>
      <c r="K259" s="129">
        <v>2020</v>
      </c>
      <c r="L259" s="62"/>
      <c r="M259" s="62"/>
      <c r="N259" s="62"/>
      <c r="S259" s="25">
        <v>1</v>
      </c>
    </row>
    <row r="260" spans="1:19" ht="15.75" x14ac:dyDescent="0.25">
      <c r="A260" s="90">
        <v>2</v>
      </c>
      <c r="B260" s="91" t="s">
        <v>191</v>
      </c>
      <c r="C260" s="128"/>
      <c r="D260" s="128"/>
      <c r="E260" s="128"/>
      <c r="F260" s="128"/>
      <c r="G260" s="128"/>
      <c r="H260" s="128"/>
      <c r="I260" s="128"/>
      <c r="J260" s="128"/>
      <c r="K260" s="129">
        <v>2020</v>
      </c>
      <c r="L260" s="62"/>
      <c r="M260" s="62"/>
      <c r="N260" s="62"/>
      <c r="S260" s="25">
        <v>1</v>
      </c>
    </row>
    <row r="261" spans="1:19" ht="15.75" x14ac:dyDescent="0.25">
      <c r="A261" s="90">
        <v>3</v>
      </c>
      <c r="B261" s="91" t="s">
        <v>192</v>
      </c>
      <c r="C261" s="128"/>
      <c r="D261" s="128"/>
      <c r="E261" s="128"/>
      <c r="F261" s="128"/>
      <c r="G261" s="128"/>
      <c r="H261" s="128"/>
      <c r="I261" s="128"/>
      <c r="J261" s="128"/>
      <c r="K261" s="129">
        <v>2020</v>
      </c>
      <c r="L261" s="62"/>
      <c r="M261" s="62"/>
      <c r="N261" s="62"/>
      <c r="S261" s="25">
        <v>1</v>
      </c>
    </row>
    <row r="262" spans="1:19" ht="15.75" x14ac:dyDescent="0.25">
      <c r="A262" s="90">
        <v>4</v>
      </c>
      <c r="B262" s="91" t="s">
        <v>193</v>
      </c>
      <c r="C262" s="128"/>
      <c r="D262" s="128"/>
      <c r="E262" s="128"/>
      <c r="F262" s="128"/>
      <c r="G262" s="128"/>
      <c r="H262" s="128"/>
      <c r="I262" s="128"/>
      <c r="J262" s="128"/>
      <c r="K262" s="129">
        <v>2020</v>
      </c>
      <c r="L262" s="62"/>
      <c r="M262" s="62"/>
      <c r="N262" s="62"/>
      <c r="S262" s="25">
        <v>1</v>
      </c>
    </row>
    <row r="263" spans="1:19" ht="15.75" x14ac:dyDescent="0.25">
      <c r="A263" s="90">
        <v>5</v>
      </c>
      <c r="B263" s="91" t="s">
        <v>194</v>
      </c>
      <c r="C263" s="128"/>
      <c r="D263" s="128"/>
      <c r="E263" s="128"/>
      <c r="F263" s="128"/>
      <c r="G263" s="128"/>
      <c r="H263" s="128"/>
      <c r="I263" s="128"/>
      <c r="J263" s="128"/>
      <c r="K263" s="129">
        <v>2020</v>
      </c>
      <c r="L263" s="62"/>
      <c r="M263" s="62"/>
      <c r="N263" s="62"/>
      <c r="S263" s="25">
        <v>1</v>
      </c>
    </row>
    <row r="264" spans="1:19" ht="15.75" x14ac:dyDescent="0.25">
      <c r="A264" s="90">
        <v>6</v>
      </c>
      <c r="B264" s="91" t="s">
        <v>195</v>
      </c>
      <c r="C264" s="128"/>
      <c r="D264" s="128"/>
      <c r="E264" s="128"/>
      <c r="F264" s="128"/>
      <c r="G264" s="128"/>
      <c r="H264" s="128"/>
      <c r="I264" s="128">
        <v>1</v>
      </c>
      <c r="J264" s="129">
        <v>2020</v>
      </c>
      <c r="K264" s="129"/>
      <c r="L264" s="62"/>
      <c r="M264" s="62"/>
      <c r="N264" s="62"/>
      <c r="S264" s="25">
        <v>1</v>
      </c>
    </row>
    <row r="265" spans="1:19" ht="15.75" x14ac:dyDescent="0.25">
      <c r="A265" s="90">
        <v>7</v>
      </c>
      <c r="B265" s="91" t="s">
        <v>196</v>
      </c>
      <c r="C265" s="128"/>
      <c r="D265" s="128"/>
      <c r="E265" s="128"/>
      <c r="F265" s="128"/>
      <c r="G265" s="128"/>
      <c r="H265" s="128"/>
      <c r="I265" s="128">
        <v>1</v>
      </c>
      <c r="J265" s="129">
        <v>2020</v>
      </c>
      <c r="K265" s="129"/>
      <c r="L265" s="62"/>
      <c r="M265" s="62"/>
      <c r="N265" s="62"/>
      <c r="S265" s="25">
        <v>1</v>
      </c>
    </row>
    <row r="266" spans="1:19" ht="15.75" x14ac:dyDescent="0.25">
      <c r="A266" s="90">
        <v>8</v>
      </c>
      <c r="B266" s="91" t="s">
        <v>197</v>
      </c>
      <c r="C266" s="128"/>
      <c r="D266" s="128"/>
      <c r="E266" s="128"/>
      <c r="F266" s="128"/>
      <c r="G266" s="128"/>
      <c r="H266" s="128"/>
      <c r="I266" s="128">
        <v>4</v>
      </c>
      <c r="J266" s="129">
        <v>2020</v>
      </c>
      <c r="K266" s="129"/>
      <c r="L266" s="62"/>
      <c r="M266" s="62"/>
      <c r="N266" s="62"/>
      <c r="S266" s="25">
        <v>4</v>
      </c>
    </row>
    <row r="267" spans="1:19" ht="15.75" x14ac:dyDescent="0.25">
      <c r="A267" s="90">
        <v>9</v>
      </c>
      <c r="B267" s="91" t="s">
        <v>198</v>
      </c>
      <c r="C267" s="128"/>
      <c r="D267" s="128"/>
      <c r="E267" s="128"/>
      <c r="F267" s="128"/>
      <c r="G267" s="128"/>
      <c r="H267" s="128"/>
      <c r="I267" s="128"/>
      <c r="J267" s="128"/>
      <c r="K267" s="129">
        <v>2020</v>
      </c>
      <c r="L267" s="62"/>
      <c r="M267" s="62"/>
      <c r="N267" s="62"/>
      <c r="S267" s="25">
        <v>1</v>
      </c>
    </row>
    <row r="268" spans="1:19" ht="15.75" x14ac:dyDescent="0.25">
      <c r="A268" s="90">
        <v>10</v>
      </c>
      <c r="B268" s="91" t="s">
        <v>199</v>
      </c>
      <c r="C268" s="128"/>
      <c r="D268" s="128"/>
      <c r="E268" s="128"/>
      <c r="F268" s="128"/>
      <c r="G268" s="128"/>
      <c r="H268" s="128"/>
      <c r="I268" s="128"/>
      <c r="J268" s="128"/>
      <c r="K268" s="129">
        <v>2020</v>
      </c>
      <c r="L268" s="62"/>
      <c r="M268" s="62"/>
      <c r="N268" s="62"/>
      <c r="S268" s="25">
        <v>1</v>
      </c>
    </row>
    <row r="269" spans="1:19" ht="15.75" x14ac:dyDescent="0.25">
      <c r="A269" s="90">
        <v>11</v>
      </c>
      <c r="B269" s="91" t="s">
        <v>200</v>
      </c>
      <c r="C269" s="128"/>
      <c r="D269" s="128"/>
      <c r="E269" s="128"/>
      <c r="F269" s="128"/>
      <c r="G269" s="128"/>
      <c r="H269" s="128"/>
      <c r="I269" s="128"/>
      <c r="J269" s="128"/>
      <c r="K269" s="129">
        <v>2020</v>
      </c>
      <c r="L269" s="62"/>
      <c r="M269" s="62"/>
      <c r="N269" s="62"/>
      <c r="S269" s="25">
        <v>1</v>
      </c>
    </row>
    <row r="270" spans="1:19" ht="15.75" x14ac:dyDescent="0.25">
      <c r="A270" s="90">
        <v>12</v>
      </c>
      <c r="B270" s="91" t="s">
        <v>201</v>
      </c>
      <c r="C270" s="128"/>
      <c r="D270" s="128"/>
      <c r="E270" s="128"/>
      <c r="F270" s="128"/>
      <c r="G270" s="128"/>
      <c r="H270" s="128"/>
      <c r="I270" s="128"/>
      <c r="J270" s="128"/>
      <c r="K270" s="129">
        <v>2020</v>
      </c>
      <c r="L270" s="62"/>
      <c r="M270" s="62"/>
      <c r="N270" s="62"/>
      <c r="S270" s="25">
        <v>1</v>
      </c>
    </row>
    <row r="271" spans="1:19" ht="15.75" x14ac:dyDescent="0.25">
      <c r="A271" s="90">
        <v>13</v>
      </c>
      <c r="B271" s="91" t="s">
        <v>202</v>
      </c>
      <c r="C271" s="128"/>
      <c r="D271" s="128"/>
      <c r="E271" s="128"/>
      <c r="F271" s="128"/>
      <c r="G271" s="128"/>
      <c r="H271" s="128"/>
      <c r="I271" s="128"/>
      <c r="J271" s="128"/>
      <c r="K271" s="129">
        <v>2020</v>
      </c>
      <c r="L271" s="62"/>
      <c r="M271" s="62"/>
      <c r="N271" s="62"/>
      <c r="S271" s="25">
        <v>1</v>
      </c>
    </row>
    <row r="272" spans="1:19" ht="15.75" x14ac:dyDescent="0.25">
      <c r="A272" s="90">
        <v>14</v>
      </c>
      <c r="B272" s="91" t="s">
        <v>203</v>
      </c>
      <c r="C272" s="128"/>
      <c r="D272" s="128"/>
      <c r="E272" s="128"/>
      <c r="F272" s="128"/>
      <c r="G272" s="128"/>
      <c r="H272" s="128"/>
      <c r="I272" s="128"/>
      <c r="J272" s="128"/>
      <c r="K272" s="129">
        <v>2020</v>
      </c>
      <c r="L272" s="62"/>
      <c r="M272" s="62"/>
      <c r="N272" s="62"/>
      <c r="S272" s="25">
        <v>1</v>
      </c>
    </row>
    <row r="273" spans="1:19" ht="15.75" x14ac:dyDescent="0.25">
      <c r="A273" s="90">
        <v>15</v>
      </c>
      <c r="B273" s="91" t="s">
        <v>204</v>
      </c>
      <c r="C273" s="128"/>
      <c r="D273" s="128"/>
      <c r="E273" s="128"/>
      <c r="F273" s="128"/>
      <c r="G273" s="128"/>
      <c r="H273" s="128"/>
      <c r="I273" s="130">
        <v>1</v>
      </c>
      <c r="J273" s="129">
        <v>2020</v>
      </c>
      <c r="K273" s="129"/>
      <c r="L273" s="62"/>
      <c r="M273" s="62"/>
      <c r="N273" s="62"/>
      <c r="S273" s="25">
        <v>1</v>
      </c>
    </row>
    <row r="274" spans="1:19" ht="31.5" x14ac:dyDescent="0.25">
      <c r="A274" s="90">
        <v>16</v>
      </c>
      <c r="B274" s="91" t="s">
        <v>205</v>
      </c>
      <c r="C274" s="128"/>
      <c r="D274" s="128"/>
      <c r="E274" s="128"/>
      <c r="F274" s="128"/>
      <c r="G274" s="128"/>
      <c r="H274" s="128"/>
      <c r="I274" s="130">
        <v>5</v>
      </c>
      <c r="J274" s="129">
        <v>2020</v>
      </c>
      <c r="K274" s="129"/>
      <c r="L274" s="62"/>
      <c r="M274" s="62"/>
      <c r="N274" s="62"/>
      <c r="S274" s="25">
        <v>5</v>
      </c>
    </row>
    <row r="275" spans="1:19" ht="15.75" x14ac:dyDescent="0.25">
      <c r="A275" s="90">
        <v>17</v>
      </c>
      <c r="B275" s="91" t="s">
        <v>206</v>
      </c>
      <c r="C275" s="128"/>
      <c r="D275" s="128"/>
      <c r="E275" s="128"/>
      <c r="F275" s="128"/>
      <c r="G275" s="128"/>
      <c r="H275" s="128"/>
      <c r="I275" s="128"/>
      <c r="J275" s="128"/>
      <c r="K275" s="129">
        <v>2020</v>
      </c>
      <c r="L275" s="62"/>
      <c r="M275" s="62"/>
      <c r="N275" s="62"/>
      <c r="S275" s="25">
        <v>1</v>
      </c>
    </row>
    <row r="276" spans="1:19" ht="15.75" x14ac:dyDescent="0.25">
      <c r="A276" s="90">
        <v>18</v>
      </c>
      <c r="B276" s="91" t="s">
        <v>207</v>
      </c>
      <c r="C276" s="128"/>
      <c r="D276" s="128"/>
      <c r="E276" s="128"/>
      <c r="F276" s="128"/>
      <c r="G276" s="128"/>
      <c r="H276" s="128"/>
      <c r="I276" s="130">
        <v>5</v>
      </c>
      <c r="J276" s="129">
        <v>2020</v>
      </c>
      <c r="K276" s="129"/>
      <c r="L276" s="62"/>
      <c r="M276" s="62"/>
      <c r="N276" s="62"/>
      <c r="S276" s="25">
        <v>5</v>
      </c>
    </row>
    <row r="277" spans="1:19" ht="49.15" customHeight="1" x14ac:dyDescent="0.25">
      <c r="A277" s="286" t="s">
        <v>60</v>
      </c>
      <c r="B277" s="28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</row>
    <row r="278" spans="1:19" ht="15.75" x14ac:dyDescent="0.25">
      <c r="A278" s="92">
        <v>1</v>
      </c>
      <c r="B278" s="33" t="s">
        <v>213</v>
      </c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  <c r="M278" s="131"/>
      <c r="N278" s="120">
        <v>2020</v>
      </c>
      <c r="O278" s="33"/>
      <c r="P278" s="33"/>
      <c r="S278" s="25">
        <v>1</v>
      </c>
    </row>
    <row r="279" spans="1:19" ht="15.75" x14ac:dyDescent="0.25">
      <c r="A279" s="92">
        <v>2</v>
      </c>
      <c r="B279" s="33" t="s">
        <v>214</v>
      </c>
      <c r="C279" s="131"/>
      <c r="D279" s="131"/>
      <c r="E279" s="131"/>
      <c r="F279" s="131"/>
      <c r="G279" s="131"/>
      <c r="H279" s="131"/>
      <c r="I279" s="131"/>
      <c r="J279" s="131"/>
      <c r="K279" s="131">
        <v>2020</v>
      </c>
      <c r="L279" s="131"/>
      <c r="M279" s="131"/>
      <c r="N279" s="131"/>
      <c r="O279" s="33"/>
      <c r="P279" s="33"/>
      <c r="S279" s="25">
        <v>1</v>
      </c>
    </row>
    <row r="280" spans="1:19" ht="34.9" customHeight="1" x14ac:dyDescent="0.25">
      <c r="A280" s="286" t="s">
        <v>58</v>
      </c>
      <c r="B280" s="28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33"/>
      <c r="P280" s="33"/>
    </row>
    <row r="281" spans="1:19" ht="15.75" x14ac:dyDescent="0.25">
      <c r="A281" s="93">
        <v>1</v>
      </c>
      <c r="B281" s="97" t="s">
        <v>225</v>
      </c>
      <c r="C281" s="131"/>
      <c r="D281" s="131"/>
      <c r="E281" s="131"/>
      <c r="F281" s="131"/>
      <c r="G281" s="131"/>
      <c r="H281" s="131"/>
      <c r="I281" s="131"/>
      <c r="J281" s="131"/>
      <c r="K281" s="131">
        <v>2020</v>
      </c>
      <c r="L281" s="131"/>
      <c r="M281" s="131"/>
      <c r="N281" s="131"/>
      <c r="O281" s="33"/>
      <c r="P281" s="33"/>
      <c r="S281" s="25">
        <v>1</v>
      </c>
    </row>
    <row r="282" spans="1:19" ht="15.75" x14ac:dyDescent="0.25">
      <c r="A282" s="93">
        <v>2</v>
      </c>
      <c r="B282" s="97" t="s">
        <v>226</v>
      </c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>
        <v>2020</v>
      </c>
      <c r="O282" s="33"/>
      <c r="P282" s="33"/>
      <c r="S282" s="25">
        <v>1</v>
      </c>
    </row>
    <row r="283" spans="1:19" ht="15.75" x14ac:dyDescent="0.25">
      <c r="A283" s="93">
        <v>3</v>
      </c>
      <c r="B283" s="97" t="s">
        <v>227</v>
      </c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>
        <v>2020</v>
      </c>
      <c r="O283" s="33"/>
      <c r="P283" s="33"/>
      <c r="S283" s="25">
        <v>1</v>
      </c>
    </row>
    <row r="284" spans="1:19" ht="31.15" customHeight="1" x14ac:dyDescent="0.25">
      <c r="A284" s="286" t="s">
        <v>82</v>
      </c>
      <c r="B284" s="28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33"/>
      <c r="P284" s="33"/>
    </row>
    <row r="285" spans="1:19" ht="15.75" x14ac:dyDescent="0.25">
      <c r="A285" s="77">
        <v>1</v>
      </c>
      <c r="B285" s="35" t="s">
        <v>230</v>
      </c>
      <c r="C285" s="125"/>
      <c r="D285" s="125"/>
      <c r="E285" s="125"/>
      <c r="F285" s="125"/>
      <c r="G285" s="125"/>
      <c r="H285" s="125"/>
      <c r="I285" s="125"/>
      <c r="J285" s="125"/>
      <c r="K285" s="125">
        <v>2020</v>
      </c>
      <c r="L285" s="125"/>
      <c r="M285" s="109">
        <v>2020</v>
      </c>
      <c r="N285" s="125"/>
      <c r="O285" s="33"/>
      <c r="P285" s="33"/>
      <c r="S285" s="25">
        <v>2</v>
      </c>
    </row>
    <row r="286" spans="1:19" ht="34.9" customHeight="1" x14ac:dyDescent="0.25">
      <c r="A286" s="286" t="s">
        <v>95</v>
      </c>
      <c r="B286" s="28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33"/>
      <c r="P286" s="33"/>
    </row>
    <row r="287" spans="1:19" ht="15.75" x14ac:dyDescent="0.25">
      <c r="A287" s="92">
        <v>1</v>
      </c>
      <c r="B287" s="33" t="s">
        <v>233</v>
      </c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>
        <v>2020</v>
      </c>
      <c r="N287" s="125">
        <v>2020</v>
      </c>
      <c r="O287" s="82">
        <v>0</v>
      </c>
      <c r="P287" s="82">
        <v>0</v>
      </c>
      <c r="Q287" s="82">
        <v>0</v>
      </c>
      <c r="R287" s="82">
        <v>0</v>
      </c>
      <c r="S287" s="25">
        <v>2</v>
      </c>
    </row>
    <row r="288" spans="1:19" ht="46.9" customHeight="1" x14ac:dyDescent="0.25">
      <c r="A288" s="286" t="s">
        <v>85</v>
      </c>
      <c r="B288" s="28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33"/>
      <c r="P288" s="33"/>
    </row>
    <row r="289" spans="1:19" s="98" customFormat="1" ht="15.75" x14ac:dyDescent="0.25">
      <c r="A289" s="92">
        <v>1</v>
      </c>
      <c r="B289" s="33" t="s">
        <v>238</v>
      </c>
      <c r="C289" s="125"/>
      <c r="D289" s="125"/>
      <c r="E289" s="125"/>
      <c r="F289" s="125"/>
      <c r="G289" s="125"/>
      <c r="H289" s="125"/>
      <c r="I289" s="125"/>
      <c r="J289" s="125"/>
      <c r="K289" s="120">
        <v>2020</v>
      </c>
      <c r="L289" s="125"/>
      <c r="M289" s="125"/>
      <c r="N289" s="125"/>
      <c r="O289" s="33"/>
      <c r="P289" s="33"/>
      <c r="S289" s="98">
        <v>1</v>
      </c>
    </row>
    <row r="290" spans="1:19" s="98" customFormat="1" ht="48" customHeight="1" x14ac:dyDescent="0.25">
      <c r="A290" s="312" t="s">
        <v>33</v>
      </c>
      <c r="B290" s="313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33"/>
      <c r="P290" s="33"/>
    </row>
    <row r="291" spans="1:19" s="98" customFormat="1" ht="15.75" x14ac:dyDescent="0.25">
      <c r="A291" s="108">
        <v>1</v>
      </c>
      <c r="B291" s="38" t="s">
        <v>242</v>
      </c>
      <c r="C291" s="109"/>
      <c r="D291" s="109"/>
      <c r="E291" s="109"/>
      <c r="F291" s="109"/>
      <c r="G291" s="109"/>
      <c r="H291" s="109"/>
      <c r="I291" s="109"/>
      <c r="J291" s="109"/>
      <c r="K291" s="109">
        <v>2020</v>
      </c>
      <c r="L291" s="109"/>
      <c r="M291" s="109"/>
      <c r="N291" s="109"/>
      <c r="S291" s="98">
        <v>1</v>
      </c>
    </row>
    <row r="292" spans="1:19" s="98" customFormat="1" ht="15.75" x14ac:dyDescent="0.25">
      <c r="A292" s="108">
        <v>2</v>
      </c>
      <c r="B292" s="38" t="s">
        <v>243</v>
      </c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>
        <v>2020</v>
      </c>
      <c r="N292" s="109"/>
      <c r="S292" s="98">
        <v>1</v>
      </c>
    </row>
    <row r="293" spans="1:19" s="98" customFormat="1" ht="16.149999999999999" customHeight="1" x14ac:dyDescent="0.25">
      <c r="A293" s="108">
        <v>3</v>
      </c>
      <c r="B293" s="38" t="s">
        <v>244</v>
      </c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>
        <v>2020</v>
      </c>
      <c r="S293" s="98">
        <v>1</v>
      </c>
    </row>
    <row r="294" spans="1:19" s="98" customFormat="1" ht="31.15" customHeight="1" x14ac:dyDescent="0.25">
      <c r="A294" s="286" t="s">
        <v>93</v>
      </c>
      <c r="B294" s="28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52">
        <f t="shared" ref="O294:R294" si="13">SUM(O295:O300)</f>
        <v>0</v>
      </c>
      <c r="P294" s="52">
        <f t="shared" si="13"/>
        <v>0</v>
      </c>
      <c r="Q294" s="52">
        <f t="shared" si="13"/>
        <v>0</v>
      </c>
      <c r="R294" s="52">
        <f t="shared" si="13"/>
        <v>0</v>
      </c>
    </row>
    <row r="295" spans="1:19" s="105" customFormat="1" ht="15.75" x14ac:dyDescent="0.25">
      <c r="A295" s="65">
        <v>1</v>
      </c>
      <c r="B295" s="102" t="s">
        <v>253</v>
      </c>
      <c r="C295" s="109">
        <v>2020</v>
      </c>
      <c r="D295" s="109"/>
      <c r="E295" s="109"/>
      <c r="F295" s="109"/>
      <c r="G295" s="109"/>
      <c r="H295" s="109">
        <v>2020</v>
      </c>
      <c r="I295" s="109"/>
      <c r="J295" s="109"/>
      <c r="K295" s="109"/>
      <c r="L295" s="109"/>
      <c r="M295" s="109"/>
      <c r="N295" s="109"/>
      <c r="S295" s="105">
        <v>2</v>
      </c>
    </row>
    <row r="296" spans="1:19" s="105" customFormat="1" ht="15.75" x14ac:dyDescent="0.25">
      <c r="A296" s="65">
        <v>2</v>
      </c>
      <c r="B296" s="102" t="s">
        <v>254</v>
      </c>
      <c r="C296" s="109">
        <v>2020</v>
      </c>
      <c r="D296" s="109"/>
      <c r="E296" s="109"/>
      <c r="F296" s="109"/>
      <c r="G296" s="109"/>
      <c r="H296" s="109"/>
      <c r="I296" s="109"/>
      <c r="J296" s="109"/>
      <c r="K296" s="109">
        <v>2020</v>
      </c>
      <c r="L296" s="109"/>
      <c r="M296" s="109"/>
      <c r="N296" s="109"/>
      <c r="S296" s="105">
        <v>2</v>
      </c>
    </row>
    <row r="297" spans="1:19" s="105" customFormat="1" ht="15.75" x14ac:dyDescent="0.25">
      <c r="A297" s="65">
        <v>3</v>
      </c>
      <c r="B297" s="103" t="s">
        <v>255</v>
      </c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>
        <v>2020</v>
      </c>
      <c r="S297" s="105">
        <v>1</v>
      </c>
    </row>
    <row r="298" spans="1:19" s="105" customFormat="1" ht="15.75" x14ac:dyDescent="0.25">
      <c r="A298" s="104">
        <v>4</v>
      </c>
      <c r="B298" s="103" t="s">
        <v>256</v>
      </c>
      <c r="C298" s="109"/>
      <c r="D298" s="109"/>
      <c r="E298" s="109"/>
      <c r="F298" s="109"/>
      <c r="G298" s="109"/>
      <c r="H298" s="109"/>
      <c r="I298" s="109"/>
      <c r="J298" s="109"/>
      <c r="K298" s="109">
        <v>2020</v>
      </c>
      <c r="L298" s="109"/>
      <c r="M298" s="109"/>
      <c r="N298" s="109"/>
      <c r="S298" s="105">
        <v>1</v>
      </c>
    </row>
    <row r="299" spans="1:19" s="105" customFormat="1" ht="15.75" x14ac:dyDescent="0.25">
      <c r="A299" s="104">
        <v>5</v>
      </c>
      <c r="B299" s="103" t="s">
        <v>257</v>
      </c>
      <c r="C299" s="109">
        <v>2020</v>
      </c>
      <c r="D299" s="109"/>
      <c r="E299" s="109"/>
      <c r="F299" s="109">
        <v>2020</v>
      </c>
      <c r="G299" s="109"/>
      <c r="H299" s="109"/>
      <c r="I299" s="109"/>
      <c r="J299" s="109"/>
      <c r="K299" s="109">
        <v>2020</v>
      </c>
      <c r="L299" s="109"/>
      <c r="M299" s="109"/>
      <c r="N299" s="109"/>
      <c r="S299" s="105">
        <v>3</v>
      </c>
    </row>
    <row r="300" spans="1:19" s="105" customFormat="1" ht="15.75" x14ac:dyDescent="0.25">
      <c r="A300" s="104">
        <v>6</v>
      </c>
      <c r="B300" s="103" t="s">
        <v>258</v>
      </c>
      <c r="C300" s="109"/>
      <c r="D300" s="109"/>
      <c r="E300" s="109"/>
      <c r="F300" s="109">
        <v>2020</v>
      </c>
      <c r="G300" s="109"/>
      <c r="H300" s="109"/>
      <c r="I300" s="109"/>
      <c r="J300" s="109"/>
      <c r="K300" s="109"/>
      <c r="L300" s="109"/>
      <c r="M300" s="109"/>
      <c r="N300" s="109"/>
      <c r="S300" s="105">
        <v>1</v>
      </c>
    </row>
    <row r="301" spans="1:19" s="98" customFormat="1" ht="45" customHeight="1" x14ac:dyDescent="0.25">
      <c r="A301" s="312" t="s">
        <v>88</v>
      </c>
      <c r="B301" s="313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52">
        <f t="shared" ref="O301:R301" si="14">O302</f>
        <v>0</v>
      </c>
      <c r="P301" s="52">
        <f t="shared" si="14"/>
        <v>0</v>
      </c>
      <c r="Q301" s="52">
        <f t="shared" si="14"/>
        <v>0</v>
      </c>
      <c r="R301" s="52">
        <f t="shared" si="14"/>
        <v>0</v>
      </c>
    </row>
    <row r="302" spans="1:19" s="98" customFormat="1" ht="15.75" x14ac:dyDescent="0.25">
      <c r="A302" s="77">
        <v>1</v>
      </c>
      <c r="B302" s="35" t="s">
        <v>261</v>
      </c>
      <c r="C302" s="125"/>
      <c r="D302" s="125"/>
      <c r="E302" s="125"/>
      <c r="F302" s="125"/>
      <c r="G302" s="125"/>
      <c r="H302" s="125"/>
      <c r="I302" s="125"/>
      <c r="J302" s="125"/>
      <c r="K302" s="125">
        <v>2020</v>
      </c>
      <c r="L302" s="125"/>
      <c r="M302" s="125"/>
      <c r="N302" s="125"/>
      <c r="O302" s="82">
        <v>0</v>
      </c>
      <c r="P302" s="82">
        <v>0</v>
      </c>
      <c r="Q302" s="82">
        <v>0</v>
      </c>
      <c r="R302" s="82">
        <v>0</v>
      </c>
      <c r="S302" s="98">
        <v>1</v>
      </c>
    </row>
    <row r="303" spans="1:19" s="98" customFormat="1" ht="32.450000000000003" customHeight="1" x14ac:dyDescent="0.25">
      <c r="A303" s="286" t="s">
        <v>79</v>
      </c>
      <c r="B303" s="286"/>
      <c r="C303" s="124"/>
      <c r="D303" s="124"/>
      <c r="E303" s="124"/>
      <c r="F303" s="124"/>
      <c r="G303" s="124"/>
      <c r="H303" s="124"/>
      <c r="I303" s="124"/>
      <c r="J303" s="124"/>
      <c r="K303" s="124"/>
      <c r="L303" s="124"/>
      <c r="M303" s="124"/>
      <c r="N303" s="124"/>
    </row>
    <row r="304" spans="1:19" s="98" customFormat="1" ht="15.75" x14ac:dyDescent="0.25">
      <c r="A304" s="65">
        <v>1</v>
      </c>
      <c r="B304" s="40" t="s">
        <v>268</v>
      </c>
      <c r="C304" s="125"/>
      <c r="D304" s="125"/>
      <c r="E304" s="125"/>
      <c r="F304" s="125"/>
      <c r="G304" s="125"/>
      <c r="H304" s="125"/>
      <c r="I304" s="125"/>
      <c r="J304" s="125"/>
      <c r="K304" s="120">
        <v>2020</v>
      </c>
      <c r="L304" s="120"/>
      <c r="M304" s="120"/>
      <c r="N304" s="120"/>
      <c r="O304" s="41">
        <v>0</v>
      </c>
      <c r="P304" s="41">
        <v>0</v>
      </c>
      <c r="Q304" s="41">
        <v>0</v>
      </c>
      <c r="R304" s="41">
        <v>0</v>
      </c>
      <c r="S304" s="98">
        <v>1</v>
      </c>
    </row>
    <row r="305" spans="1:19" s="98" customFormat="1" ht="15.75" x14ac:dyDescent="0.25">
      <c r="A305" s="65">
        <v>2</v>
      </c>
      <c r="B305" s="40" t="s">
        <v>269</v>
      </c>
      <c r="C305" s="125"/>
      <c r="D305" s="125"/>
      <c r="E305" s="125"/>
      <c r="F305" s="125"/>
      <c r="G305" s="125"/>
      <c r="H305" s="125"/>
      <c r="I305" s="125"/>
      <c r="J305" s="125"/>
      <c r="K305" s="120">
        <v>2020</v>
      </c>
      <c r="L305" s="120"/>
      <c r="M305" s="120"/>
      <c r="N305" s="120"/>
      <c r="O305" s="41">
        <v>0</v>
      </c>
      <c r="P305" s="41">
        <v>0</v>
      </c>
      <c r="Q305" s="41">
        <v>0</v>
      </c>
      <c r="R305" s="41">
        <v>0</v>
      </c>
      <c r="S305" s="98">
        <v>1</v>
      </c>
    </row>
    <row r="306" spans="1:19" s="98" customFormat="1" ht="15.75" x14ac:dyDescent="0.25">
      <c r="A306" s="65">
        <v>3</v>
      </c>
      <c r="B306" s="40" t="s">
        <v>270</v>
      </c>
      <c r="C306" s="125"/>
      <c r="D306" s="125"/>
      <c r="E306" s="125"/>
      <c r="F306" s="125"/>
      <c r="G306" s="125"/>
      <c r="H306" s="125"/>
      <c r="I306" s="125"/>
      <c r="J306" s="125"/>
      <c r="K306" s="120">
        <v>2020</v>
      </c>
      <c r="L306" s="120"/>
      <c r="M306" s="120"/>
      <c r="N306" s="120"/>
      <c r="O306" s="41">
        <v>0</v>
      </c>
      <c r="P306" s="41">
        <v>0</v>
      </c>
      <c r="Q306" s="41">
        <v>0</v>
      </c>
      <c r="R306" s="41">
        <v>0</v>
      </c>
      <c r="S306" s="98">
        <v>1</v>
      </c>
    </row>
    <row r="307" spans="1:19" s="98" customFormat="1" ht="15.75" x14ac:dyDescent="0.25">
      <c r="A307" s="65">
        <v>4</v>
      </c>
      <c r="B307" s="40" t="s">
        <v>271</v>
      </c>
      <c r="C307" s="125"/>
      <c r="D307" s="125"/>
      <c r="E307" s="125"/>
      <c r="F307" s="125"/>
      <c r="G307" s="125"/>
      <c r="H307" s="125"/>
      <c r="I307" s="125"/>
      <c r="J307" s="125"/>
      <c r="K307" s="120">
        <v>2020</v>
      </c>
      <c r="L307" s="120"/>
      <c r="M307" s="120"/>
      <c r="N307" s="120"/>
      <c r="O307" s="41">
        <v>0</v>
      </c>
      <c r="P307" s="41">
        <v>0</v>
      </c>
      <c r="Q307" s="41">
        <v>0</v>
      </c>
      <c r="R307" s="41">
        <v>0</v>
      </c>
      <c r="S307" s="98">
        <v>1</v>
      </c>
    </row>
    <row r="308" spans="1:19" s="98" customFormat="1" ht="34.9" customHeight="1" x14ac:dyDescent="0.25">
      <c r="A308" s="286" t="s">
        <v>90</v>
      </c>
      <c r="B308" s="286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</row>
    <row r="309" spans="1:19" s="98" customFormat="1" ht="15.75" x14ac:dyDescent="0.25">
      <c r="A309" s="65">
        <v>1</v>
      </c>
      <c r="B309" s="40" t="s">
        <v>285</v>
      </c>
      <c r="C309" s="109"/>
      <c r="D309" s="109"/>
      <c r="E309" s="109"/>
      <c r="F309" s="109"/>
      <c r="G309" s="109"/>
      <c r="H309" s="109"/>
      <c r="I309" s="109"/>
      <c r="J309" s="109"/>
      <c r="K309" s="109">
        <v>2020</v>
      </c>
      <c r="L309" s="109"/>
      <c r="M309" s="109"/>
      <c r="N309" s="109"/>
      <c r="S309" s="98">
        <v>1</v>
      </c>
    </row>
    <row r="310" spans="1:19" s="98" customFormat="1" ht="15.75" x14ac:dyDescent="0.25">
      <c r="A310" s="65">
        <v>2</v>
      </c>
      <c r="B310" s="40" t="s">
        <v>287</v>
      </c>
      <c r="C310" s="109"/>
      <c r="D310" s="109"/>
      <c r="E310" s="109"/>
      <c r="F310" s="109"/>
      <c r="G310" s="109"/>
      <c r="H310" s="109"/>
      <c r="I310" s="109"/>
      <c r="J310" s="109"/>
      <c r="K310" s="109">
        <v>2020</v>
      </c>
      <c r="M310" s="109"/>
      <c r="N310" s="109"/>
      <c r="S310" s="98">
        <v>1</v>
      </c>
    </row>
    <row r="311" spans="1:19" s="98" customFormat="1" ht="15.75" x14ac:dyDescent="0.25">
      <c r="A311" s="65">
        <v>3</v>
      </c>
      <c r="B311" s="40" t="s">
        <v>288</v>
      </c>
      <c r="C311" s="109"/>
      <c r="D311" s="109"/>
      <c r="E311" s="109"/>
      <c r="F311" s="109"/>
      <c r="G311" s="109"/>
      <c r="H311" s="109"/>
      <c r="I311" s="109"/>
      <c r="J311" s="109"/>
      <c r="K311" s="109">
        <v>2020</v>
      </c>
      <c r="L311" s="109"/>
      <c r="M311" s="109"/>
      <c r="N311" s="109"/>
      <c r="S311" s="98">
        <v>1</v>
      </c>
    </row>
    <row r="312" spans="1:19" s="98" customFormat="1" ht="31.5" x14ac:dyDescent="0.25">
      <c r="A312" s="65">
        <v>4</v>
      </c>
      <c r="B312" s="40" t="s">
        <v>289</v>
      </c>
      <c r="C312" s="109"/>
      <c r="D312" s="109"/>
      <c r="E312" s="109"/>
      <c r="F312" s="109">
        <v>2020</v>
      </c>
      <c r="G312" s="109"/>
      <c r="H312" s="109"/>
      <c r="I312" s="109"/>
      <c r="J312" s="109"/>
      <c r="K312" s="109"/>
      <c r="L312" s="109"/>
      <c r="M312" s="109"/>
      <c r="N312" s="109"/>
      <c r="O312" s="74">
        <v>0</v>
      </c>
      <c r="P312" s="74">
        <v>0</v>
      </c>
      <c r="Q312" s="74">
        <v>0</v>
      </c>
      <c r="R312" s="74">
        <v>0</v>
      </c>
      <c r="S312" s="98">
        <v>1</v>
      </c>
    </row>
    <row r="313" spans="1:19" s="98" customFormat="1" ht="15.75" x14ac:dyDescent="0.25">
      <c r="A313" s="65">
        <v>5</v>
      </c>
      <c r="B313" s="40" t="s">
        <v>290</v>
      </c>
      <c r="C313" s="109">
        <v>2020</v>
      </c>
      <c r="D313" s="109">
        <v>2020</v>
      </c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S313" s="98">
        <v>2</v>
      </c>
    </row>
    <row r="314" spans="1:19" s="98" customFormat="1" ht="31.15" customHeight="1" x14ac:dyDescent="0.25">
      <c r="A314" s="283" t="s">
        <v>310</v>
      </c>
      <c r="B314" s="283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</row>
    <row r="315" spans="1:19" s="98" customFormat="1" ht="15.75" x14ac:dyDescent="0.25">
      <c r="A315" s="65">
        <v>1</v>
      </c>
      <c r="B315" s="137" t="s">
        <v>329</v>
      </c>
      <c r="C315" s="144"/>
      <c r="D315" s="144"/>
      <c r="E315" s="144"/>
      <c r="F315" s="144"/>
      <c r="G315" s="144"/>
      <c r="H315" s="144"/>
      <c r="I315" s="138">
        <v>2</v>
      </c>
      <c r="J315" s="109">
        <v>2020</v>
      </c>
      <c r="K315" s="144"/>
      <c r="L315" s="144"/>
      <c r="M315" s="144"/>
      <c r="N315" s="144"/>
      <c r="S315" s="98">
        <v>2</v>
      </c>
    </row>
    <row r="316" spans="1:19" s="98" customFormat="1" ht="15.75" x14ac:dyDescent="0.25">
      <c r="A316" s="65">
        <f>A315+1</f>
        <v>2</v>
      </c>
      <c r="B316" s="139" t="s">
        <v>331</v>
      </c>
      <c r="C316" s="144"/>
      <c r="D316" s="144"/>
      <c r="E316" s="144"/>
      <c r="F316" s="144"/>
      <c r="G316" s="144"/>
      <c r="H316" s="144"/>
      <c r="I316" s="145">
        <v>4</v>
      </c>
      <c r="J316" s="109">
        <v>2020</v>
      </c>
      <c r="K316" s="144"/>
      <c r="L316" s="144"/>
      <c r="M316" s="144"/>
      <c r="N316" s="144"/>
      <c r="S316" s="98">
        <v>4</v>
      </c>
    </row>
    <row r="317" spans="1:19" s="98" customFormat="1" ht="15.75" x14ac:dyDescent="0.25">
      <c r="A317" s="65">
        <f t="shared" ref="A317:A326" si="15">A316+1</f>
        <v>3</v>
      </c>
      <c r="B317" s="139" t="s">
        <v>332</v>
      </c>
      <c r="C317" s="144"/>
      <c r="D317" s="144"/>
      <c r="E317" s="144"/>
      <c r="F317" s="144"/>
      <c r="G317" s="144"/>
      <c r="H317" s="144"/>
      <c r="I317" s="140">
        <v>1</v>
      </c>
      <c r="J317" s="109">
        <v>2020</v>
      </c>
      <c r="K317" s="144"/>
      <c r="L317" s="144"/>
      <c r="M317" s="144"/>
      <c r="N317" s="144"/>
      <c r="S317" s="98">
        <v>1</v>
      </c>
    </row>
    <row r="318" spans="1:19" s="98" customFormat="1" ht="15.75" x14ac:dyDescent="0.25">
      <c r="A318" s="65">
        <f t="shared" si="15"/>
        <v>4</v>
      </c>
      <c r="B318" s="141" t="s">
        <v>333</v>
      </c>
      <c r="C318" s="144"/>
      <c r="D318" s="144"/>
      <c r="E318" s="144"/>
      <c r="F318" s="144"/>
      <c r="G318" s="144"/>
      <c r="H318" s="144"/>
      <c r="I318" s="140">
        <v>1</v>
      </c>
      <c r="J318" s="109">
        <v>2020</v>
      </c>
      <c r="K318" s="144"/>
      <c r="L318" s="144"/>
      <c r="M318" s="144"/>
      <c r="N318" s="144"/>
      <c r="S318" s="98">
        <v>1</v>
      </c>
    </row>
    <row r="319" spans="1:19" s="98" customFormat="1" ht="15.75" x14ac:dyDescent="0.25">
      <c r="A319" s="65">
        <f t="shared" si="15"/>
        <v>5</v>
      </c>
      <c r="B319" s="141" t="s">
        <v>334</v>
      </c>
      <c r="C319" s="144"/>
      <c r="D319" s="144"/>
      <c r="E319" s="144"/>
      <c r="F319" s="144"/>
      <c r="G319" s="144"/>
      <c r="H319" s="144"/>
      <c r="I319" s="140">
        <v>1</v>
      </c>
      <c r="J319" s="109">
        <v>2020</v>
      </c>
      <c r="K319" s="144"/>
      <c r="L319" s="144"/>
      <c r="M319" s="144"/>
      <c r="N319" s="144"/>
      <c r="S319" s="98">
        <v>1</v>
      </c>
    </row>
    <row r="320" spans="1:19" s="98" customFormat="1" ht="15.75" x14ac:dyDescent="0.25">
      <c r="A320" s="65">
        <f t="shared" si="15"/>
        <v>6</v>
      </c>
      <c r="B320" s="141" t="s">
        <v>335</v>
      </c>
      <c r="C320" s="144"/>
      <c r="D320" s="144"/>
      <c r="E320" s="144"/>
      <c r="F320" s="144"/>
      <c r="G320" s="144"/>
      <c r="H320" s="144"/>
      <c r="I320" s="140">
        <v>1</v>
      </c>
      <c r="J320" s="109">
        <v>2020</v>
      </c>
      <c r="K320" s="144"/>
      <c r="L320" s="144"/>
      <c r="M320" s="144"/>
      <c r="N320" s="144"/>
      <c r="S320" s="98">
        <v>1</v>
      </c>
    </row>
    <row r="321" spans="1:19" s="98" customFormat="1" ht="15.75" x14ac:dyDescent="0.25">
      <c r="A321" s="65">
        <f t="shared" si="15"/>
        <v>7</v>
      </c>
      <c r="B321" s="142" t="s">
        <v>336</v>
      </c>
      <c r="C321" s="144"/>
      <c r="D321" s="144"/>
      <c r="E321" s="144"/>
      <c r="F321" s="144"/>
      <c r="G321" s="144"/>
      <c r="H321" s="144"/>
      <c r="I321" s="140">
        <v>2</v>
      </c>
      <c r="J321" s="109">
        <v>2020</v>
      </c>
      <c r="K321" s="144"/>
      <c r="L321" s="144"/>
      <c r="M321" s="144"/>
      <c r="N321" s="144"/>
      <c r="S321" s="98">
        <v>2</v>
      </c>
    </row>
    <row r="322" spans="1:19" s="98" customFormat="1" ht="15.75" x14ac:dyDescent="0.25">
      <c r="A322" s="65">
        <f t="shared" si="15"/>
        <v>8</v>
      </c>
      <c r="B322" s="143" t="s">
        <v>337</v>
      </c>
      <c r="C322" s="144"/>
      <c r="D322" s="144"/>
      <c r="E322" s="144"/>
      <c r="F322" s="144"/>
      <c r="G322" s="144"/>
      <c r="H322" s="144"/>
      <c r="I322" s="93">
        <v>1</v>
      </c>
      <c r="J322" s="109">
        <v>2020</v>
      </c>
      <c r="K322" s="144"/>
      <c r="L322" s="144"/>
      <c r="M322" s="144"/>
      <c r="N322" s="144"/>
      <c r="S322" s="98">
        <v>1</v>
      </c>
    </row>
    <row r="323" spans="1:19" s="98" customFormat="1" ht="31.5" x14ac:dyDescent="0.25">
      <c r="A323" s="65">
        <f t="shared" si="15"/>
        <v>9</v>
      </c>
      <c r="B323" s="143" t="s">
        <v>339</v>
      </c>
      <c r="C323" s="144"/>
      <c r="D323" s="144"/>
      <c r="E323" s="144"/>
      <c r="F323" s="144"/>
      <c r="G323" s="144"/>
      <c r="H323" s="144"/>
      <c r="I323" s="93">
        <v>4</v>
      </c>
      <c r="J323" s="109">
        <v>2020</v>
      </c>
      <c r="K323" s="144"/>
      <c r="L323" s="144"/>
      <c r="M323" s="144"/>
      <c r="N323" s="144"/>
      <c r="S323" s="98">
        <v>4</v>
      </c>
    </row>
    <row r="324" spans="1:19" s="98" customFormat="1" ht="15.75" x14ac:dyDescent="0.25">
      <c r="A324" s="65">
        <f t="shared" si="15"/>
        <v>10</v>
      </c>
      <c r="B324" s="141" t="s">
        <v>341</v>
      </c>
      <c r="C324" s="144"/>
      <c r="D324" s="144"/>
      <c r="E324" s="144"/>
      <c r="F324" s="144"/>
      <c r="G324" s="144"/>
      <c r="H324" s="144"/>
      <c r="I324" s="140">
        <v>2</v>
      </c>
      <c r="J324" s="109">
        <v>2020</v>
      </c>
      <c r="K324" s="144"/>
      <c r="L324" s="144"/>
      <c r="M324" s="144"/>
      <c r="N324" s="144"/>
      <c r="S324" s="98">
        <v>2</v>
      </c>
    </row>
    <row r="325" spans="1:19" s="98" customFormat="1" ht="15.75" x14ac:dyDescent="0.25">
      <c r="A325" s="65">
        <f t="shared" si="15"/>
        <v>11</v>
      </c>
      <c r="B325" s="141" t="s">
        <v>342</v>
      </c>
      <c r="C325" s="144"/>
      <c r="D325" s="144"/>
      <c r="E325" s="144"/>
      <c r="F325" s="144"/>
      <c r="G325" s="144"/>
      <c r="H325" s="144"/>
      <c r="I325" s="140">
        <v>1</v>
      </c>
      <c r="J325" s="109">
        <v>2020</v>
      </c>
      <c r="K325" s="144"/>
      <c r="L325" s="144"/>
      <c r="M325" s="144"/>
      <c r="N325" s="144"/>
      <c r="S325" s="98">
        <v>1</v>
      </c>
    </row>
    <row r="326" spans="1:19" s="98" customFormat="1" ht="15.75" x14ac:dyDescent="0.25">
      <c r="A326" s="65">
        <f t="shared" si="15"/>
        <v>12</v>
      </c>
      <c r="B326" s="142" t="s">
        <v>343</v>
      </c>
      <c r="C326" s="144"/>
      <c r="D326" s="144"/>
      <c r="E326" s="144"/>
      <c r="F326" s="144"/>
      <c r="G326" s="144"/>
      <c r="H326" s="144"/>
      <c r="I326" s="140">
        <v>1</v>
      </c>
      <c r="J326" s="109">
        <v>2020</v>
      </c>
      <c r="K326" s="144"/>
      <c r="L326" s="144"/>
      <c r="M326" s="144"/>
      <c r="N326" s="144"/>
      <c r="S326" s="98">
        <v>1</v>
      </c>
    </row>
    <row r="327" spans="1:19" s="98" customFormat="1" ht="31.15" customHeight="1" x14ac:dyDescent="0.25">
      <c r="A327" s="283" t="s">
        <v>345</v>
      </c>
      <c r="B327" s="283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</row>
    <row r="328" spans="1:19" s="98" customFormat="1" ht="15.6" customHeight="1" x14ac:dyDescent="0.25">
      <c r="A328" s="65">
        <v>1</v>
      </c>
      <c r="B328" s="35" t="s">
        <v>349</v>
      </c>
      <c r="C328" s="144"/>
      <c r="D328" s="144"/>
      <c r="E328" s="144"/>
      <c r="F328" s="144"/>
      <c r="G328" s="144"/>
      <c r="H328" s="144"/>
      <c r="I328" s="144"/>
      <c r="J328" s="144"/>
      <c r="K328" s="109">
        <v>2020</v>
      </c>
      <c r="L328" s="144"/>
      <c r="M328" s="144"/>
      <c r="N328" s="144"/>
      <c r="S328" s="98">
        <v>1</v>
      </c>
    </row>
    <row r="329" spans="1:19" s="98" customFormat="1" ht="30.6" customHeight="1" x14ac:dyDescent="0.25">
      <c r="A329" s="283" t="s">
        <v>370</v>
      </c>
      <c r="B329" s="283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</row>
    <row r="330" spans="1:19" s="98" customFormat="1" ht="15.75" x14ac:dyDescent="0.25">
      <c r="A330" s="65">
        <v>1</v>
      </c>
      <c r="B330" s="137" t="s">
        <v>365</v>
      </c>
      <c r="C330" s="109">
        <v>2020</v>
      </c>
      <c r="D330" s="109"/>
      <c r="E330" s="109"/>
      <c r="F330" s="109"/>
      <c r="G330" s="109"/>
      <c r="H330" s="109"/>
      <c r="I330" s="109"/>
      <c r="J330" s="109"/>
      <c r="K330" s="109">
        <v>2020</v>
      </c>
      <c r="L330" s="109"/>
      <c r="M330" s="109"/>
      <c r="N330" s="109"/>
      <c r="S330" s="98">
        <v>2</v>
      </c>
    </row>
    <row r="331" spans="1:19" s="98" customFormat="1" ht="15.75" x14ac:dyDescent="0.25">
      <c r="A331" s="65">
        <v>2</v>
      </c>
      <c r="B331" s="139" t="s">
        <v>361</v>
      </c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>
        <v>2020</v>
      </c>
      <c r="N331" s="109"/>
      <c r="S331" s="98">
        <v>1</v>
      </c>
    </row>
    <row r="332" spans="1:19" s="98" customFormat="1" ht="15.75" x14ac:dyDescent="0.25">
      <c r="A332" s="65">
        <f t="shared" ref="A332:A334" si="16">A331+1</f>
        <v>3</v>
      </c>
      <c r="B332" s="141" t="s">
        <v>363</v>
      </c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>
        <v>2020</v>
      </c>
      <c r="N332" s="109"/>
      <c r="S332" s="98">
        <v>1</v>
      </c>
    </row>
    <row r="333" spans="1:19" s="98" customFormat="1" ht="15.75" x14ac:dyDescent="0.25">
      <c r="A333" s="65">
        <f t="shared" si="16"/>
        <v>4</v>
      </c>
      <c r="B333" s="141" t="s">
        <v>369</v>
      </c>
      <c r="C333" s="109"/>
      <c r="D333" s="109"/>
      <c r="E333" s="109"/>
      <c r="F333" s="109"/>
      <c r="G333" s="109"/>
      <c r="H333" s="109"/>
      <c r="I333" s="109">
        <v>4</v>
      </c>
      <c r="J333" s="109">
        <v>2020</v>
      </c>
      <c r="K333" s="109"/>
      <c r="L333" s="109"/>
      <c r="M333" s="109"/>
      <c r="N333" s="109"/>
      <c r="S333" s="98">
        <v>4</v>
      </c>
    </row>
    <row r="334" spans="1:19" s="98" customFormat="1" ht="15.75" x14ac:dyDescent="0.25">
      <c r="A334" s="65">
        <f t="shared" si="16"/>
        <v>5</v>
      </c>
      <c r="B334" s="142" t="s">
        <v>358</v>
      </c>
      <c r="C334" s="109"/>
      <c r="D334" s="109"/>
      <c r="E334" s="109"/>
      <c r="F334" s="109">
        <v>2020</v>
      </c>
      <c r="G334" s="109">
        <v>2020</v>
      </c>
      <c r="H334" s="109"/>
      <c r="I334" s="109"/>
      <c r="J334" s="109"/>
      <c r="K334" s="109"/>
      <c r="L334" s="109"/>
      <c r="M334" s="109"/>
      <c r="N334" s="109"/>
      <c r="S334" s="98">
        <v>2</v>
      </c>
    </row>
    <row r="335" spans="1:19" s="98" customFormat="1" ht="30.6" customHeight="1" x14ac:dyDescent="0.25">
      <c r="A335" s="283" t="s">
        <v>382</v>
      </c>
      <c r="B335" s="283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</row>
    <row r="336" spans="1:19" s="98" customFormat="1" ht="31.5" x14ac:dyDescent="0.25">
      <c r="A336" s="65">
        <v>1</v>
      </c>
      <c r="B336" s="137" t="s">
        <v>394</v>
      </c>
      <c r="C336" s="109"/>
      <c r="D336" s="109"/>
      <c r="E336" s="109"/>
      <c r="F336" s="109"/>
      <c r="G336" s="109"/>
      <c r="H336" s="109"/>
      <c r="I336" s="109"/>
      <c r="J336" s="109"/>
      <c r="K336" s="109">
        <v>2020</v>
      </c>
      <c r="L336" s="109"/>
      <c r="M336" s="109"/>
      <c r="N336" s="109"/>
      <c r="S336" s="98">
        <v>1</v>
      </c>
    </row>
    <row r="337" spans="1:19" s="98" customFormat="1" ht="31.5" x14ac:dyDescent="0.25">
      <c r="A337" s="65">
        <f>A336+1</f>
        <v>2</v>
      </c>
      <c r="B337" s="137" t="s">
        <v>395</v>
      </c>
      <c r="C337" s="109"/>
      <c r="D337" s="109"/>
      <c r="E337" s="109"/>
      <c r="F337" s="109"/>
      <c r="G337" s="109"/>
      <c r="H337" s="109"/>
      <c r="I337" s="109"/>
      <c r="J337" s="109"/>
      <c r="K337" s="109">
        <v>2020</v>
      </c>
      <c r="L337" s="109"/>
      <c r="M337" s="109"/>
      <c r="N337" s="109"/>
      <c r="S337" s="98">
        <v>1</v>
      </c>
    </row>
    <row r="338" spans="1:19" s="98" customFormat="1" ht="15.75" x14ac:dyDescent="0.25">
      <c r="A338" s="65">
        <f t="shared" ref="A338:A344" si="17">A337+1</f>
        <v>3</v>
      </c>
      <c r="B338" s="139" t="s">
        <v>396</v>
      </c>
      <c r="C338" s="109"/>
      <c r="D338" s="109"/>
      <c r="E338" s="109"/>
      <c r="F338" s="109"/>
      <c r="G338" s="109"/>
      <c r="H338" s="109"/>
      <c r="I338" s="109"/>
      <c r="J338" s="109"/>
      <c r="K338" s="109">
        <v>2020</v>
      </c>
      <c r="L338" s="109"/>
      <c r="M338" s="109"/>
      <c r="N338" s="109"/>
      <c r="S338" s="98">
        <v>1</v>
      </c>
    </row>
    <row r="339" spans="1:19" s="98" customFormat="1" ht="15.75" x14ac:dyDescent="0.25">
      <c r="A339" s="65">
        <f t="shared" si="17"/>
        <v>4</v>
      </c>
      <c r="B339" s="141" t="s">
        <v>397</v>
      </c>
      <c r="C339" s="109"/>
      <c r="D339" s="109"/>
      <c r="E339" s="109"/>
      <c r="F339" s="109"/>
      <c r="G339" s="109"/>
      <c r="H339" s="109"/>
      <c r="I339" s="109"/>
      <c r="J339" s="109"/>
      <c r="K339" s="109">
        <v>2020</v>
      </c>
      <c r="L339" s="109"/>
      <c r="M339" s="109"/>
      <c r="N339" s="109"/>
      <c r="S339" s="98">
        <v>1</v>
      </c>
    </row>
    <row r="340" spans="1:19" s="98" customFormat="1" ht="15.75" x14ac:dyDescent="0.25">
      <c r="A340" s="65">
        <f t="shared" si="17"/>
        <v>5</v>
      </c>
      <c r="B340" s="141" t="s">
        <v>398</v>
      </c>
      <c r="C340" s="109"/>
      <c r="D340" s="109"/>
      <c r="E340" s="109"/>
      <c r="F340" s="109"/>
      <c r="G340" s="109"/>
      <c r="H340" s="109"/>
      <c r="I340" s="109"/>
      <c r="J340" s="109"/>
      <c r="K340" s="109">
        <v>2020</v>
      </c>
      <c r="L340" s="109"/>
      <c r="M340" s="109"/>
      <c r="N340" s="109"/>
      <c r="S340" s="98">
        <v>1</v>
      </c>
    </row>
    <row r="341" spans="1:19" s="98" customFormat="1" ht="15.75" x14ac:dyDescent="0.25">
      <c r="A341" s="65">
        <f t="shared" si="17"/>
        <v>6</v>
      </c>
      <c r="B341" s="141" t="s">
        <v>399</v>
      </c>
      <c r="C341" s="109"/>
      <c r="D341" s="109"/>
      <c r="E341" s="109"/>
      <c r="F341" s="109"/>
      <c r="G341" s="109"/>
      <c r="H341" s="109"/>
      <c r="I341" s="109"/>
      <c r="J341" s="109"/>
      <c r="K341" s="109">
        <v>2020</v>
      </c>
      <c r="L341" s="109"/>
      <c r="M341" s="109"/>
      <c r="N341" s="109"/>
      <c r="S341" s="98">
        <v>1</v>
      </c>
    </row>
    <row r="342" spans="1:19" s="98" customFormat="1" ht="15.75" x14ac:dyDescent="0.25">
      <c r="A342" s="65">
        <f t="shared" si="17"/>
        <v>7</v>
      </c>
      <c r="B342" s="142" t="s">
        <v>400</v>
      </c>
      <c r="C342" s="109"/>
      <c r="D342" s="109"/>
      <c r="E342" s="109"/>
      <c r="F342" s="109"/>
      <c r="G342" s="109"/>
      <c r="H342" s="109"/>
      <c r="I342" s="109"/>
      <c r="J342" s="109"/>
      <c r="K342" s="109">
        <v>2020</v>
      </c>
      <c r="L342" s="109"/>
      <c r="M342" s="109"/>
      <c r="N342" s="109"/>
      <c r="S342" s="98">
        <v>1</v>
      </c>
    </row>
    <row r="343" spans="1:19" s="98" customFormat="1" ht="15.75" x14ac:dyDescent="0.25">
      <c r="A343" s="65">
        <f t="shared" si="17"/>
        <v>8</v>
      </c>
      <c r="B343" s="143" t="s">
        <v>401</v>
      </c>
      <c r="C343" s="109"/>
      <c r="D343" s="109"/>
      <c r="E343" s="109"/>
      <c r="F343" s="109"/>
      <c r="G343" s="109"/>
      <c r="H343" s="109"/>
      <c r="I343" s="109"/>
      <c r="J343" s="109"/>
      <c r="K343" s="109">
        <v>2020</v>
      </c>
      <c r="L343" s="109"/>
      <c r="M343" s="109"/>
      <c r="N343" s="109"/>
      <c r="S343" s="98">
        <v>1</v>
      </c>
    </row>
    <row r="344" spans="1:19" s="98" customFormat="1" ht="15.75" x14ac:dyDescent="0.25">
      <c r="A344" s="65">
        <f t="shared" si="17"/>
        <v>9</v>
      </c>
      <c r="B344" s="143" t="s">
        <v>402</v>
      </c>
      <c r="C344" s="109"/>
      <c r="D344" s="109"/>
      <c r="E344" s="109"/>
      <c r="F344" s="109"/>
      <c r="G344" s="109"/>
      <c r="H344" s="109"/>
      <c r="I344" s="109"/>
      <c r="J344" s="109"/>
      <c r="K344" s="109">
        <v>2020</v>
      </c>
      <c r="L344" s="109"/>
      <c r="M344" s="109"/>
      <c r="N344" s="109"/>
      <c r="S344" s="98">
        <v>1</v>
      </c>
    </row>
    <row r="345" spans="1:19" s="98" customFormat="1" ht="31.9" customHeight="1" x14ac:dyDescent="0.25">
      <c r="A345" s="315" t="s">
        <v>433</v>
      </c>
      <c r="B345" s="315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</row>
    <row r="346" spans="1:19" s="98" customFormat="1" ht="15.75" x14ac:dyDescent="0.25">
      <c r="A346" s="77">
        <v>1</v>
      </c>
      <c r="B346" s="35" t="s">
        <v>421</v>
      </c>
      <c r="C346" s="120"/>
      <c r="D346" s="120">
        <v>2020</v>
      </c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S346" s="98">
        <v>1</v>
      </c>
    </row>
    <row r="347" spans="1:19" s="98" customFormat="1" ht="15.75" x14ac:dyDescent="0.25">
      <c r="A347" s="77">
        <v>2</v>
      </c>
      <c r="B347" s="35" t="s">
        <v>422</v>
      </c>
      <c r="C347" s="120"/>
      <c r="D347" s="120">
        <v>2020</v>
      </c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S347" s="98">
        <v>1</v>
      </c>
    </row>
    <row r="348" spans="1:19" s="98" customFormat="1" ht="15.75" x14ac:dyDescent="0.25">
      <c r="A348" s="77">
        <v>3</v>
      </c>
      <c r="B348" s="35" t="s">
        <v>423</v>
      </c>
      <c r="C348" s="120">
        <v>2020</v>
      </c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S348" s="98">
        <v>1</v>
      </c>
    </row>
    <row r="349" spans="1:19" s="98" customFormat="1" ht="15.75" x14ac:dyDescent="0.25">
      <c r="A349" s="77">
        <v>4</v>
      </c>
      <c r="B349" s="35" t="s">
        <v>425</v>
      </c>
      <c r="C349" s="120"/>
      <c r="D349" s="120"/>
      <c r="E349" s="120"/>
      <c r="F349" s="120"/>
      <c r="G349" s="120"/>
      <c r="H349" s="120">
        <v>2020</v>
      </c>
      <c r="I349" s="120"/>
      <c r="J349" s="120"/>
      <c r="K349" s="120"/>
      <c r="L349" s="120"/>
      <c r="M349" s="120"/>
      <c r="N349" s="120"/>
      <c r="S349" s="98">
        <v>1</v>
      </c>
    </row>
    <row r="350" spans="1:19" s="98" customFormat="1" ht="15.75" x14ac:dyDescent="0.25">
      <c r="A350" s="77">
        <v>5</v>
      </c>
      <c r="B350" s="35" t="s">
        <v>427</v>
      </c>
      <c r="C350" s="120">
        <v>2020</v>
      </c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S350" s="98">
        <v>1</v>
      </c>
    </row>
    <row r="351" spans="1:19" s="98" customFormat="1" ht="15.75" x14ac:dyDescent="0.25">
      <c r="A351" s="77">
        <v>6</v>
      </c>
      <c r="B351" s="35" t="s">
        <v>429</v>
      </c>
      <c r="C351" s="120"/>
      <c r="D351" s="120"/>
      <c r="E351" s="120"/>
      <c r="F351" s="120"/>
      <c r="G351" s="120"/>
      <c r="H351" s="120"/>
      <c r="I351" s="120"/>
      <c r="J351" s="120"/>
      <c r="K351" s="120">
        <v>2020</v>
      </c>
      <c r="L351" s="120"/>
      <c r="M351" s="120"/>
      <c r="N351" s="120"/>
      <c r="S351" s="98">
        <v>1</v>
      </c>
    </row>
    <row r="352" spans="1:19" s="98" customFormat="1" ht="15.75" x14ac:dyDescent="0.25">
      <c r="A352" s="77">
        <v>7</v>
      </c>
      <c r="B352" s="35" t="s">
        <v>431</v>
      </c>
      <c r="C352" s="120"/>
      <c r="D352" s="120"/>
      <c r="E352" s="120"/>
      <c r="F352" s="120"/>
      <c r="G352" s="120">
        <v>2020</v>
      </c>
      <c r="H352" s="120"/>
      <c r="I352" s="120"/>
      <c r="J352" s="120"/>
      <c r="K352" s="120"/>
      <c r="L352" s="120"/>
      <c r="M352" s="120"/>
      <c r="N352" s="120"/>
      <c r="S352" s="98">
        <v>1</v>
      </c>
    </row>
    <row r="353" spans="1:19" s="98" customFormat="1" x14ac:dyDescent="0.25">
      <c r="A353" s="99"/>
      <c r="B353" s="100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S353" s="98">
        <f>SUM(S11:S352)</f>
        <v>442</v>
      </c>
    </row>
    <row r="354" spans="1:19" s="98" customFormat="1" x14ac:dyDescent="0.25">
      <c r="A354" s="99"/>
      <c r="B354" s="100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</row>
    <row r="355" spans="1:19" s="98" customFormat="1" x14ac:dyDescent="0.25">
      <c r="A355" s="99"/>
      <c r="B355" s="100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</row>
    <row r="356" spans="1:19" s="98" customFormat="1" x14ac:dyDescent="0.25">
      <c r="A356" s="99"/>
      <c r="B356" s="100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</row>
    <row r="357" spans="1:19" s="98" customFormat="1" x14ac:dyDescent="0.25">
      <c r="A357" s="99"/>
      <c r="B357" s="100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</row>
    <row r="358" spans="1:19" s="98" customFormat="1" x14ac:dyDescent="0.25">
      <c r="A358" s="99"/>
      <c r="B358" s="100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</row>
    <row r="359" spans="1:19" s="98" customFormat="1" x14ac:dyDescent="0.25">
      <c r="A359" s="99"/>
      <c r="B359" s="100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</row>
    <row r="360" spans="1:19" s="98" customFormat="1" x14ac:dyDescent="0.25">
      <c r="A360" s="99"/>
      <c r="B360" s="100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</row>
    <row r="361" spans="1:19" s="98" customFormat="1" x14ac:dyDescent="0.25">
      <c r="A361" s="99"/>
      <c r="B361" s="100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</row>
    <row r="362" spans="1:19" s="98" customFormat="1" x14ac:dyDescent="0.25">
      <c r="A362" s="99"/>
      <c r="B362" s="100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</row>
    <row r="363" spans="1:19" s="98" customFormat="1" x14ac:dyDescent="0.25">
      <c r="A363" s="99"/>
      <c r="B363" s="100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</row>
    <row r="364" spans="1:19" s="98" customFormat="1" x14ac:dyDescent="0.25">
      <c r="A364" s="99"/>
      <c r="B364" s="100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</row>
    <row r="365" spans="1:19" s="98" customFormat="1" x14ac:dyDescent="0.25">
      <c r="A365" s="99"/>
      <c r="B365" s="100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</row>
    <row r="366" spans="1:19" s="98" customFormat="1" x14ac:dyDescent="0.25">
      <c r="A366" s="99"/>
      <c r="B366" s="100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</row>
    <row r="367" spans="1:19" s="98" customFormat="1" x14ac:dyDescent="0.25">
      <c r="A367" s="99"/>
      <c r="B367" s="100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</row>
    <row r="368" spans="1:19" s="98" customFormat="1" x14ac:dyDescent="0.25">
      <c r="A368" s="99"/>
      <c r="B368" s="100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</row>
    <row r="369" spans="1:14" s="98" customFormat="1" x14ac:dyDescent="0.25">
      <c r="A369" s="99"/>
      <c r="B369" s="100"/>
      <c r="C369" s="133"/>
      <c r="D369" s="133"/>
      <c r="E369" s="133"/>
      <c r="F369" s="133"/>
      <c r="G369" s="133"/>
      <c r="H369" s="133"/>
      <c r="I369" s="134"/>
      <c r="J369" s="133"/>
      <c r="K369" s="133"/>
      <c r="L369" s="133"/>
      <c r="M369" s="133"/>
      <c r="N369" s="133"/>
    </row>
    <row r="370" spans="1:14" s="98" customFormat="1" x14ac:dyDescent="0.25">
      <c r="A370" s="99"/>
      <c r="B370" s="100"/>
      <c r="C370" s="133"/>
      <c r="D370" s="133"/>
      <c r="E370" s="133"/>
      <c r="F370" s="133"/>
      <c r="G370" s="133"/>
      <c r="H370" s="133"/>
      <c r="I370" s="134"/>
      <c r="J370" s="133"/>
      <c r="K370" s="133"/>
      <c r="L370" s="133"/>
      <c r="M370" s="133"/>
      <c r="N370" s="133"/>
    </row>
    <row r="371" spans="1:14" s="98" customFormat="1" x14ac:dyDescent="0.25">
      <c r="A371" s="99"/>
      <c r="B371" s="100"/>
      <c r="C371" s="133"/>
      <c r="D371" s="133"/>
      <c r="E371" s="133"/>
      <c r="F371" s="133"/>
      <c r="G371" s="133"/>
      <c r="H371" s="133"/>
      <c r="I371" s="134"/>
      <c r="J371" s="133"/>
      <c r="K371" s="133"/>
      <c r="L371" s="133"/>
      <c r="M371" s="133"/>
      <c r="N371" s="133"/>
    </row>
    <row r="372" spans="1:14" s="98" customFormat="1" x14ac:dyDescent="0.25">
      <c r="A372" s="99"/>
      <c r="B372" s="100"/>
      <c r="C372" s="133"/>
      <c r="D372" s="133"/>
      <c r="E372" s="133"/>
      <c r="F372" s="133"/>
      <c r="G372" s="133"/>
      <c r="H372" s="133"/>
      <c r="I372" s="134"/>
      <c r="J372" s="133"/>
      <c r="K372" s="133"/>
      <c r="L372" s="133"/>
      <c r="M372" s="133"/>
      <c r="N372" s="133"/>
    </row>
    <row r="373" spans="1:14" s="98" customFormat="1" x14ac:dyDescent="0.25">
      <c r="A373" s="99"/>
      <c r="B373" s="100"/>
      <c r="C373" s="133"/>
      <c r="D373" s="133"/>
      <c r="E373" s="133"/>
      <c r="F373" s="133"/>
      <c r="G373" s="133"/>
      <c r="H373" s="133"/>
      <c r="I373" s="134"/>
      <c r="J373" s="133"/>
      <c r="K373" s="133"/>
      <c r="L373" s="133"/>
      <c r="M373" s="133"/>
      <c r="N373" s="133"/>
    </row>
    <row r="374" spans="1:14" s="98" customFormat="1" x14ac:dyDescent="0.25">
      <c r="A374" s="99"/>
      <c r="B374" s="100"/>
      <c r="C374" s="133"/>
      <c r="D374" s="133"/>
      <c r="E374" s="133"/>
      <c r="F374" s="133"/>
      <c r="G374" s="133"/>
      <c r="H374" s="133"/>
      <c r="I374" s="134"/>
      <c r="J374" s="133"/>
      <c r="K374" s="133"/>
      <c r="L374" s="133"/>
      <c r="M374" s="133"/>
      <c r="N374" s="133"/>
    </row>
    <row r="375" spans="1:14" s="98" customFormat="1" x14ac:dyDescent="0.25">
      <c r="A375" s="99"/>
      <c r="B375" s="100"/>
      <c r="C375" s="133"/>
      <c r="D375" s="133"/>
      <c r="E375" s="133"/>
      <c r="F375" s="133"/>
      <c r="G375" s="133"/>
      <c r="H375" s="133"/>
      <c r="I375" s="134"/>
      <c r="J375" s="133"/>
      <c r="K375" s="133"/>
      <c r="L375" s="133"/>
      <c r="M375" s="133"/>
      <c r="N375" s="133"/>
    </row>
    <row r="376" spans="1:14" s="98" customFormat="1" x14ac:dyDescent="0.25">
      <c r="A376" s="99"/>
      <c r="B376" s="100"/>
      <c r="C376" s="133"/>
      <c r="D376" s="133"/>
      <c r="E376" s="133"/>
      <c r="F376" s="133"/>
      <c r="G376" s="133"/>
      <c r="H376" s="133"/>
      <c r="I376" s="134"/>
      <c r="J376" s="133"/>
      <c r="K376" s="133"/>
      <c r="L376" s="133"/>
      <c r="M376" s="133"/>
      <c r="N376" s="133"/>
    </row>
    <row r="377" spans="1:14" s="98" customFormat="1" x14ac:dyDescent="0.25">
      <c r="A377" s="99"/>
      <c r="B377" s="100"/>
      <c r="C377" s="133"/>
      <c r="D377" s="133"/>
      <c r="E377" s="133"/>
      <c r="F377" s="133"/>
      <c r="G377" s="133"/>
      <c r="H377" s="133"/>
      <c r="I377" s="134"/>
      <c r="J377" s="133"/>
      <c r="K377" s="133"/>
      <c r="L377" s="133"/>
      <c r="M377" s="133"/>
      <c r="N377" s="133"/>
    </row>
    <row r="378" spans="1:14" s="98" customFormat="1" x14ac:dyDescent="0.25">
      <c r="A378" s="99"/>
      <c r="B378" s="100"/>
      <c r="C378" s="133"/>
      <c r="D378" s="133"/>
      <c r="E378" s="133"/>
      <c r="F378" s="133"/>
      <c r="G378" s="133"/>
      <c r="H378" s="133"/>
      <c r="I378" s="134"/>
      <c r="J378" s="133"/>
      <c r="K378" s="133"/>
      <c r="L378" s="133"/>
      <c r="M378" s="133"/>
      <c r="N378" s="133"/>
    </row>
    <row r="379" spans="1:14" s="98" customFormat="1" x14ac:dyDescent="0.25">
      <c r="A379" s="99"/>
      <c r="B379" s="100"/>
      <c r="C379" s="133"/>
      <c r="D379" s="133"/>
      <c r="E379" s="133"/>
      <c r="F379" s="133"/>
      <c r="G379" s="133"/>
      <c r="H379" s="133"/>
      <c r="I379" s="134"/>
      <c r="J379" s="133"/>
      <c r="K379" s="133"/>
      <c r="L379" s="133"/>
      <c r="M379" s="133"/>
      <c r="N379" s="133"/>
    </row>
    <row r="380" spans="1:14" s="98" customFormat="1" x14ac:dyDescent="0.25">
      <c r="A380" s="99"/>
      <c r="B380" s="100"/>
      <c r="C380" s="133"/>
      <c r="D380" s="133"/>
      <c r="E380" s="133"/>
      <c r="F380" s="133"/>
      <c r="G380" s="133"/>
      <c r="H380" s="133"/>
      <c r="I380" s="134"/>
      <c r="J380" s="133"/>
      <c r="K380" s="133"/>
      <c r="L380" s="133"/>
      <c r="M380" s="133"/>
      <c r="N380" s="133"/>
    </row>
    <row r="381" spans="1:14" s="98" customFormat="1" x14ac:dyDescent="0.25">
      <c r="A381" s="99"/>
      <c r="B381" s="100"/>
      <c r="C381" s="133"/>
      <c r="D381" s="133"/>
      <c r="E381" s="133"/>
      <c r="F381" s="133"/>
      <c r="G381" s="133"/>
      <c r="H381" s="133"/>
      <c r="I381" s="134"/>
      <c r="J381" s="133"/>
      <c r="K381" s="133"/>
      <c r="L381" s="133"/>
      <c r="M381" s="133"/>
      <c r="N381" s="133"/>
    </row>
    <row r="382" spans="1:14" s="98" customFormat="1" x14ac:dyDescent="0.25">
      <c r="A382" s="99"/>
      <c r="B382" s="100"/>
      <c r="C382" s="133"/>
      <c r="D382" s="133"/>
      <c r="E382" s="133"/>
      <c r="F382" s="133"/>
      <c r="G382" s="133"/>
      <c r="H382" s="133"/>
      <c r="I382" s="134"/>
      <c r="J382" s="133"/>
      <c r="K382" s="133"/>
      <c r="L382" s="133"/>
      <c r="M382" s="133"/>
      <c r="N382" s="133"/>
    </row>
    <row r="383" spans="1:14" s="98" customFormat="1" x14ac:dyDescent="0.25">
      <c r="A383" s="99"/>
      <c r="B383" s="100"/>
      <c r="C383" s="133"/>
      <c r="D383" s="133"/>
      <c r="E383" s="133"/>
      <c r="F383" s="133"/>
      <c r="G383" s="133"/>
      <c r="H383" s="133"/>
      <c r="I383" s="134"/>
      <c r="J383" s="133"/>
      <c r="K383" s="133"/>
      <c r="L383" s="133"/>
      <c r="M383" s="133"/>
      <c r="N383" s="133"/>
    </row>
    <row r="384" spans="1:14" s="98" customFormat="1" x14ac:dyDescent="0.25">
      <c r="A384" s="99"/>
      <c r="B384" s="100"/>
      <c r="C384" s="133"/>
      <c r="D384" s="133"/>
      <c r="E384" s="133"/>
      <c r="F384" s="133"/>
      <c r="G384" s="133"/>
      <c r="H384" s="133"/>
      <c r="I384" s="134"/>
      <c r="J384" s="133"/>
      <c r="K384" s="133"/>
      <c r="L384" s="133"/>
      <c r="M384" s="133"/>
      <c r="N384" s="133"/>
    </row>
    <row r="385" spans="1:14" s="98" customFormat="1" x14ac:dyDescent="0.25">
      <c r="A385" s="99"/>
      <c r="B385" s="100"/>
      <c r="C385" s="133"/>
      <c r="D385" s="133"/>
      <c r="E385" s="133"/>
      <c r="F385" s="133"/>
      <c r="G385" s="133"/>
      <c r="H385" s="133"/>
      <c r="I385" s="134"/>
      <c r="J385" s="133"/>
      <c r="K385" s="133"/>
      <c r="L385" s="133"/>
      <c r="M385" s="133"/>
      <c r="N385" s="133"/>
    </row>
    <row r="386" spans="1:14" s="98" customFormat="1" x14ac:dyDescent="0.25">
      <c r="A386" s="99"/>
      <c r="B386" s="100"/>
      <c r="C386" s="133"/>
      <c r="D386" s="133"/>
      <c r="E386" s="133"/>
      <c r="F386" s="133"/>
      <c r="G386" s="133"/>
      <c r="H386" s="133"/>
      <c r="I386" s="134"/>
      <c r="J386" s="133"/>
      <c r="K386" s="133"/>
      <c r="L386" s="133"/>
      <c r="M386" s="133"/>
      <c r="N386" s="133"/>
    </row>
    <row r="387" spans="1:14" s="98" customFormat="1" x14ac:dyDescent="0.25">
      <c r="A387" s="99"/>
      <c r="B387" s="100"/>
      <c r="C387" s="133"/>
      <c r="D387" s="133"/>
      <c r="E387" s="133"/>
      <c r="F387" s="133"/>
      <c r="G387" s="133"/>
      <c r="H387" s="133"/>
      <c r="I387" s="134"/>
      <c r="J387" s="133"/>
      <c r="K387" s="133"/>
      <c r="L387" s="133"/>
      <c r="M387" s="133"/>
      <c r="N387" s="133"/>
    </row>
    <row r="388" spans="1:14" s="98" customFormat="1" x14ac:dyDescent="0.25">
      <c r="A388" s="99"/>
      <c r="B388" s="100"/>
      <c r="C388" s="133"/>
      <c r="D388" s="133"/>
      <c r="E388" s="133"/>
      <c r="F388" s="133"/>
      <c r="G388" s="133"/>
      <c r="H388" s="133"/>
      <c r="I388" s="134"/>
      <c r="J388" s="133"/>
      <c r="K388" s="133"/>
      <c r="L388" s="133"/>
      <c r="M388" s="133"/>
      <c r="N388" s="133"/>
    </row>
    <row r="389" spans="1:14" s="98" customFormat="1" x14ac:dyDescent="0.25">
      <c r="A389" s="99"/>
      <c r="B389" s="100"/>
      <c r="C389" s="133"/>
      <c r="D389" s="133"/>
      <c r="E389" s="133"/>
      <c r="F389" s="133"/>
      <c r="G389" s="133"/>
      <c r="H389" s="133"/>
      <c r="I389" s="134"/>
      <c r="J389" s="133"/>
      <c r="K389" s="133"/>
      <c r="L389" s="133"/>
      <c r="M389" s="133"/>
      <c r="N389" s="133"/>
    </row>
    <row r="390" spans="1:14" s="98" customFormat="1" x14ac:dyDescent="0.25">
      <c r="A390" s="99"/>
      <c r="B390" s="100"/>
      <c r="C390" s="133"/>
      <c r="D390" s="133"/>
      <c r="E390" s="133"/>
      <c r="F390" s="133"/>
      <c r="G390" s="133"/>
      <c r="H390" s="133"/>
      <c r="I390" s="134"/>
      <c r="J390" s="133"/>
      <c r="K390" s="133"/>
      <c r="L390" s="133"/>
      <c r="M390" s="133"/>
      <c r="N390" s="133"/>
    </row>
    <row r="391" spans="1:14" s="98" customFormat="1" x14ac:dyDescent="0.25">
      <c r="A391" s="99"/>
      <c r="B391" s="100"/>
      <c r="C391" s="133"/>
      <c r="D391" s="133"/>
      <c r="E391" s="133"/>
      <c r="F391" s="133"/>
      <c r="G391" s="133"/>
      <c r="H391" s="133"/>
      <c r="I391" s="134"/>
      <c r="J391" s="133"/>
      <c r="K391" s="133"/>
      <c r="L391" s="133"/>
      <c r="M391" s="133"/>
      <c r="N391" s="133"/>
    </row>
    <row r="392" spans="1:14" s="98" customFormat="1" x14ac:dyDescent="0.25">
      <c r="A392" s="99"/>
      <c r="B392" s="100"/>
      <c r="C392" s="133"/>
      <c r="D392" s="133"/>
      <c r="E392" s="133"/>
      <c r="F392" s="133"/>
      <c r="G392" s="133"/>
      <c r="H392" s="133"/>
      <c r="I392" s="134"/>
      <c r="J392" s="133"/>
      <c r="K392" s="133"/>
      <c r="L392" s="133"/>
      <c r="M392" s="133"/>
      <c r="N392" s="133"/>
    </row>
    <row r="393" spans="1:14" s="98" customFormat="1" x14ac:dyDescent="0.25">
      <c r="A393" s="99"/>
      <c r="B393" s="100"/>
      <c r="C393" s="133"/>
      <c r="D393" s="133"/>
      <c r="E393" s="133"/>
      <c r="F393" s="133"/>
      <c r="G393" s="133"/>
      <c r="H393" s="133"/>
      <c r="I393" s="134"/>
      <c r="J393" s="133"/>
      <c r="K393" s="133"/>
      <c r="L393" s="133"/>
      <c r="M393" s="133"/>
      <c r="N393" s="133"/>
    </row>
    <row r="394" spans="1:14" s="98" customFormat="1" x14ac:dyDescent="0.25">
      <c r="A394" s="99"/>
      <c r="B394" s="100"/>
      <c r="C394" s="133"/>
      <c r="D394" s="133"/>
      <c r="E394" s="133"/>
      <c r="F394" s="133"/>
      <c r="G394" s="133"/>
      <c r="H394" s="133"/>
      <c r="I394" s="134"/>
      <c r="J394" s="133"/>
      <c r="K394" s="133"/>
      <c r="L394" s="133"/>
      <c r="M394" s="133"/>
      <c r="N394" s="133"/>
    </row>
    <row r="395" spans="1:14" s="98" customFormat="1" x14ac:dyDescent="0.25">
      <c r="A395" s="99"/>
      <c r="B395" s="100"/>
      <c r="C395" s="133"/>
      <c r="D395" s="133"/>
      <c r="E395" s="133"/>
      <c r="F395" s="133"/>
      <c r="G395" s="133"/>
      <c r="H395" s="133"/>
      <c r="I395" s="134"/>
      <c r="J395" s="133"/>
      <c r="K395" s="133"/>
      <c r="L395" s="133"/>
      <c r="M395" s="133"/>
      <c r="N395" s="133"/>
    </row>
    <row r="396" spans="1:14" s="98" customFormat="1" x14ac:dyDescent="0.25">
      <c r="A396" s="99"/>
      <c r="B396" s="100"/>
      <c r="C396" s="133"/>
      <c r="D396" s="133"/>
      <c r="E396" s="133"/>
      <c r="F396" s="133"/>
      <c r="G396" s="133"/>
      <c r="H396" s="133"/>
      <c r="I396" s="134"/>
      <c r="J396" s="133"/>
      <c r="K396" s="133"/>
      <c r="L396" s="133"/>
      <c r="M396" s="133"/>
      <c r="N396" s="133"/>
    </row>
    <row r="397" spans="1:14" s="98" customFormat="1" x14ac:dyDescent="0.25">
      <c r="A397" s="99"/>
      <c r="B397" s="100"/>
      <c r="C397" s="133"/>
      <c r="D397" s="133"/>
      <c r="E397" s="133"/>
      <c r="F397" s="133"/>
      <c r="G397" s="133"/>
      <c r="H397" s="133"/>
      <c r="I397" s="134"/>
      <c r="J397" s="133"/>
      <c r="K397" s="133"/>
      <c r="L397" s="133"/>
      <c r="M397" s="133"/>
      <c r="N397" s="133"/>
    </row>
    <row r="398" spans="1:14" s="98" customFormat="1" x14ac:dyDescent="0.25">
      <c r="A398" s="99"/>
      <c r="B398" s="100"/>
      <c r="C398" s="133"/>
      <c r="D398" s="133"/>
      <c r="E398" s="133"/>
      <c r="F398" s="133"/>
      <c r="G398" s="133"/>
      <c r="H398" s="133"/>
      <c r="I398" s="134"/>
      <c r="J398" s="133"/>
      <c r="K398" s="133"/>
      <c r="L398" s="133"/>
      <c r="M398" s="133"/>
      <c r="N398" s="133"/>
    </row>
    <row r="399" spans="1:14" s="98" customFormat="1" x14ac:dyDescent="0.25">
      <c r="A399" s="99"/>
      <c r="B399" s="100"/>
      <c r="C399" s="133"/>
      <c r="D399" s="133"/>
      <c r="E399" s="133"/>
      <c r="F399" s="133"/>
      <c r="G399" s="133"/>
      <c r="H399" s="133"/>
      <c r="I399" s="134"/>
      <c r="J399" s="133"/>
      <c r="K399" s="133"/>
      <c r="L399" s="133"/>
      <c r="M399" s="133"/>
      <c r="N399" s="133"/>
    </row>
    <row r="400" spans="1:14" s="98" customFormat="1" x14ac:dyDescent="0.25">
      <c r="A400" s="99"/>
      <c r="B400" s="100"/>
      <c r="C400" s="133"/>
      <c r="D400" s="133"/>
      <c r="E400" s="133"/>
      <c r="F400" s="133"/>
      <c r="G400" s="133"/>
      <c r="H400" s="133"/>
      <c r="I400" s="134"/>
      <c r="J400" s="133"/>
      <c r="K400" s="133"/>
      <c r="L400" s="133"/>
      <c r="M400" s="133"/>
      <c r="N400" s="133"/>
    </row>
    <row r="401" spans="1:14" s="98" customFormat="1" x14ac:dyDescent="0.25">
      <c r="A401" s="99"/>
      <c r="B401" s="100"/>
      <c r="C401" s="133"/>
      <c r="D401" s="133"/>
      <c r="E401" s="133"/>
      <c r="F401" s="133"/>
      <c r="G401" s="133"/>
      <c r="H401" s="133"/>
      <c r="I401" s="134"/>
      <c r="J401" s="133"/>
      <c r="K401" s="133"/>
      <c r="L401" s="133"/>
      <c r="M401" s="133"/>
      <c r="N401" s="133"/>
    </row>
    <row r="402" spans="1:14" s="98" customFormat="1" x14ac:dyDescent="0.25">
      <c r="A402" s="99"/>
      <c r="B402" s="100"/>
      <c r="C402" s="133"/>
      <c r="D402" s="133"/>
      <c r="E402" s="133"/>
      <c r="F402" s="133"/>
      <c r="G402" s="133"/>
      <c r="H402" s="133"/>
      <c r="I402" s="134"/>
      <c r="J402" s="133"/>
      <c r="K402" s="133"/>
      <c r="L402" s="133"/>
      <c r="M402" s="133"/>
      <c r="N402" s="133"/>
    </row>
    <row r="403" spans="1:14" s="98" customFormat="1" x14ac:dyDescent="0.25">
      <c r="A403" s="99"/>
      <c r="B403" s="100"/>
      <c r="C403" s="133"/>
      <c r="D403" s="133"/>
      <c r="E403" s="133"/>
      <c r="F403" s="133"/>
      <c r="G403" s="133"/>
      <c r="H403" s="133"/>
      <c r="I403" s="134"/>
      <c r="J403" s="133"/>
      <c r="K403" s="133"/>
      <c r="L403" s="133"/>
      <c r="M403" s="133"/>
      <c r="N403" s="133"/>
    </row>
    <row r="404" spans="1:14" s="98" customFormat="1" x14ac:dyDescent="0.25">
      <c r="A404" s="99"/>
      <c r="B404" s="100"/>
      <c r="C404" s="133"/>
      <c r="D404" s="133"/>
      <c r="E404" s="133"/>
      <c r="F404" s="133"/>
      <c r="G404" s="133"/>
      <c r="H404" s="133"/>
      <c r="I404" s="134"/>
      <c r="J404" s="133"/>
      <c r="K404" s="133"/>
      <c r="L404" s="133"/>
      <c r="M404" s="133"/>
      <c r="N404" s="133"/>
    </row>
    <row r="405" spans="1:14" s="98" customFormat="1" x14ac:dyDescent="0.25">
      <c r="A405" s="99"/>
      <c r="B405" s="100"/>
      <c r="C405" s="133"/>
      <c r="D405" s="133"/>
      <c r="E405" s="133"/>
      <c r="F405" s="133"/>
      <c r="G405" s="133"/>
      <c r="H405" s="133"/>
      <c r="I405" s="134"/>
      <c r="J405" s="133"/>
      <c r="K405" s="133"/>
      <c r="L405" s="133"/>
      <c r="M405" s="133"/>
      <c r="N405" s="133"/>
    </row>
    <row r="406" spans="1:14" s="98" customFormat="1" x14ac:dyDescent="0.25">
      <c r="A406" s="99"/>
      <c r="B406" s="100"/>
      <c r="C406" s="133"/>
      <c r="D406" s="133"/>
      <c r="E406" s="133"/>
      <c r="F406" s="133"/>
      <c r="G406" s="133"/>
      <c r="H406" s="133"/>
      <c r="I406" s="134"/>
      <c r="J406" s="133"/>
      <c r="K406" s="133"/>
      <c r="L406" s="133"/>
      <c r="M406" s="133"/>
      <c r="N406" s="133"/>
    </row>
    <row r="407" spans="1:14" s="98" customFormat="1" x14ac:dyDescent="0.25">
      <c r="A407" s="99"/>
      <c r="B407" s="100"/>
      <c r="C407" s="133"/>
      <c r="D407" s="133"/>
      <c r="E407" s="133"/>
      <c r="F407" s="133"/>
      <c r="G407" s="133"/>
      <c r="H407" s="133"/>
      <c r="I407" s="134"/>
      <c r="J407" s="133"/>
      <c r="K407" s="133"/>
      <c r="L407" s="133"/>
      <c r="M407" s="133"/>
      <c r="N407" s="133"/>
    </row>
    <row r="408" spans="1:14" s="98" customFormat="1" x14ac:dyDescent="0.25">
      <c r="A408" s="99"/>
      <c r="B408" s="100"/>
      <c r="C408" s="133"/>
      <c r="D408" s="133"/>
      <c r="E408" s="133"/>
      <c r="F408" s="133"/>
      <c r="G408" s="133"/>
      <c r="H408" s="133"/>
      <c r="I408" s="134"/>
      <c r="J408" s="133"/>
      <c r="K408" s="133"/>
      <c r="L408" s="133"/>
      <c r="M408" s="133"/>
      <c r="N408" s="133"/>
    </row>
    <row r="409" spans="1:14" s="98" customFormat="1" x14ac:dyDescent="0.25">
      <c r="A409" s="99"/>
      <c r="B409" s="100"/>
      <c r="C409" s="133"/>
      <c r="D409" s="133"/>
      <c r="E409" s="133"/>
      <c r="F409" s="133"/>
      <c r="G409" s="133"/>
      <c r="H409" s="133"/>
      <c r="I409" s="134"/>
      <c r="J409" s="133"/>
      <c r="K409" s="133"/>
      <c r="L409" s="133"/>
      <c r="M409" s="133"/>
      <c r="N409" s="133"/>
    </row>
    <row r="410" spans="1:14" s="98" customFormat="1" x14ac:dyDescent="0.25">
      <c r="A410" s="99"/>
      <c r="B410" s="100"/>
      <c r="C410" s="133"/>
      <c r="D410" s="133"/>
      <c r="E410" s="133"/>
      <c r="F410" s="133"/>
      <c r="G410" s="133"/>
      <c r="H410" s="133"/>
      <c r="I410" s="134"/>
      <c r="J410" s="133"/>
      <c r="K410" s="133"/>
      <c r="L410" s="133"/>
      <c r="M410" s="133"/>
      <c r="N410" s="133"/>
    </row>
    <row r="411" spans="1:14" s="98" customFormat="1" x14ac:dyDescent="0.25">
      <c r="A411" s="99"/>
      <c r="B411" s="100"/>
      <c r="C411" s="133"/>
      <c r="D411" s="133"/>
      <c r="E411" s="133"/>
      <c r="F411" s="133"/>
      <c r="G411" s="133"/>
      <c r="H411" s="133"/>
      <c r="I411" s="134"/>
      <c r="J411" s="133"/>
      <c r="K411" s="133"/>
      <c r="L411" s="133"/>
      <c r="M411" s="133"/>
      <c r="N411" s="133"/>
    </row>
    <row r="412" spans="1:14" s="98" customFormat="1" x14ac:dyDescent="0.25">
      <c r="A412" s="99"/>
      <c r="B412" s="100"/>
      <c r="C412" s="133"/>
      <c r="D412" s="133"/>
      <c r="E412" s="133"/>
      <c r="F412" s="133"/>
      <c r="G412" s="133"/>
      <c r="H412" s="133"/>
      <c r="I412" s="134"/>
      <c r="J412" s="133"/>
      <c r="K412" s="133"/>
      <c r="L412" s="133"/>
      <c r="M412" s="133"/>
      <c r="N412" s="133"/>
    </row>
    <row r="413" spans="1:14" s="98" customFormat="1" x14ac:dyDescent="0.25">
      <c r="A413" s="99"/>
      <c r="B413" s="100"/>
      <c r="C413" s="133"/>
      <c r="D413" s="133"/>
      <c r="E413" s="133"/>
      <c r="F413" s="133"/>
      <c r="G413" s="133"/>
      <c r="H413" s="133"/>
      <c r="I413" s="134"/>
      <c r="J413" s="133"/>
      <c r="K413" s="133"/>
      <c r="L413" s="133"/>
      <c r="M413" s="133"/>
      <c r="N413" s="133"/>
    </row>
    <row r="414" spans="1:14" s="98" customFormat="1" x14ac:dyDescent="0.25">
      <c r="A414" s="99"/>
      <c r="B414" s="100"/>
      <c r="C414" s="133"/>
      <c r="D414" s="133"/>
      <c r="E414" s="133"/>
      <c r="F414" s="133"/>
      <c r="G414" s="133"/>
      <c r="H414" s="133"/>
      <c r="I414" s="134"/>
      <c r="J414" s="133"/>
      <c r="K414" s="133"/>
      <c r="L414" s="133"/>
      <c r="M414" s="133"/>
      <c r="N414" s="133"/>
    </row>
    <row r="415" spans="1:14" s="98" customFormat="1" x14ac:dyDescent="0.25">
      <c r="A415" s="99"/>
      <c r="B415" s="100"/>
      <c r="C415" s="133"/>
      <c r="D415" s="133"/>
      <c r="E415" s="133"/>
      <c r="F415" s="133"/>
      <c r="G415" s="133"/>
      <c r="H415" s="133"/>
      <c r="I415" s="134"/>
      <c r="J415" s="133"/>
      <c r="K415" s="133"/>
      <c r="L415" s="133"/>
      <c r="M415" s="133"/>
      <c r="N415" s="133"/>
    </row>
    <row r="416" spans="1:14" s="98" customFormat="1" x14ac:dyDescent="0.25">
      <c r="A416" s="99"/>
      <c r="B416" s="100"/>
      <c r="C416" s="133"/>
      <c r="D416" s="133"/>
      <c r="E416" s="133"/>
      <c r="F416" s="133"/>
      <c r="G416" s="133"/>
      <c r="H416" s="133"/>
      <c r="I416" s="134"/>
      <c r="J416" s="133"/>
      <c r="K416" s="133"/>
      <c r="L416" s="133"/>
      <c r="M416" s="133"/>
      <c r="N416" s="133"/>
    </row>
    <row r="417" spans="1:14" s="98" customFormat="1" x14ac:dyDescent="0.25">
      <c r="A417" s="99"/>
      <c r="B417" s="100"/>
      <c r="C417" s="133"/>
      <c r="D417" s="133"/>
      <c r="E417" s="133"/>
      <c r="F417" s="133"/>
      <c r="G417" s="133"/>
      <c r="H417" s="133"/>
      <c r="I417" s="134"/>
      <c r="J417" s="133"/>
      <c r="K417" s="133"/>
      <c r="L417" s="133"/>
      <c r="M417" s="133"/>
      <c r="N417" s="133"/>
    </row>
    <row r="418" spans="1:14" s="98" customFormat="1" x14ac:dyDescent="0.25">
      <c r="A418" s="99"/>
      <c r="B418" s="100"/>
      <c r="C418" s="133"/>
      <c r="D418" s="133"/>
      <c r="E418" s="133"/>
      <c r="F418" s="133"/>
      <c r="G418" s="133"/>
      <c r="H418" s="133"/>
      <c r="I418" s="134"/>
      <c r="J418" s="133"/>
      <c r="K418" s="133"/>
      <c r="L418" s="133"/>
      <c r="M418" s="133"/>
      <c r="N418" s="133"/>
    </row>
    <row r="419" spans="1:14" s="98" customFormat="1" x14ac:dyDescent="0.25">
      <c r="A419" s="99"/>
      <c r="B419" s="100"/>
      <c r="C419" s="133"/>
      <c r="D419" s="133"/>
      <c r="E419" s="133"/>
      <c r="F419" s="133"/>
      <c r="G419" s="133"/>
      <c r="H419" s="133"/>
      <c r="I419" s="134"/>
      <c r="J419" s="133"/>
      <c r="K419" s="133"/>
      <c r="L419" s="133"/>
      <c r="M419" s="133"/>
      <c r="N419" s="133"/>
    </row>
    <row r="420" spans="1:14" s="98" customFormat="1" x14ac:dyDescent="0.25">
      <c r="A420" s="99"/>
      <c r="B420" s="100"/>
      <c r="C420" s="133"/>
      <c r="D420" s="133"/>
      <c r="E420" s="133"/>
      <c r="F420" s="133"/>
      <c r="G420" s="133"/>
      <c r="H420" s="133"/>
      <c r="I420" s="134"/>
      <c r="J420" s="133"/>
      <c r="K420" s="133"/>
      <c r="L420" s="133"/>
      <c r="M420" s="133"/>
      <c r="N420" s="133"/>
    </row>
    <row r="421" spans="1:14" s="98" customFormat="1" x14ac:dyDescent="0.25">
      <c r="A421" s="99"/>
      <c r="B421" s="100"/>
      <c r="C421" s="133"/>
      <c r="D421" s="133"/>
      <c r="E421" s="133"/>
      <c r="F421" s="133"/>
      <c r="G421" s="133"/>
      <c r="H421" s="133"/>
      <c r="I421" s="134"/>
      <c r="J421" s="133"/>
      <c r="K421" s="133"/>
      <c r="L421" s="133"/>
      <c r="M421" s="133"/>
      <c r="N421" s="133"/>
    </row>
    <row r="422" spans="1:14" s="98" customFormat="1" x14ac:dyDescent="0.25">
      <c r="A422" s="99"/>
      <c r="B422" s="100"/>
      <c r="C422" s="133"/>
      <c r="D422" s="133"/>
      <c r="E422" s="133"/>
      <c r="F422" s="133"/>
      <c r="G422" s="133"/>
      <c r="H422" s="133"/>
      <c r="I422" s="134"/>
      <c r="J422" s="133"/>
      <c r="K422" s="133"/>
      <c r="L422" s="133"/>
      <c r="M422" s="133"/>
      <c r="N422" s="133"/>
    </row>
    <row r="423" spans="1:14" s="98" customFormat="1" x14ac:dyDescent="0.25">
      <c r="A423" s="99"/>
      <c r="B423" s="100"/>
      <c r="C423" s="133"/>
      <c r="D423" s="133"/>
      <c r="E423" s="133"/>
      <c r="F423" s="133"/>
      <c r="G423" s="133"/>
      <c r="H423" s="133"/>
      <c r="I423" s="134"/>
      <c r="J423" s="133"/>
      <c r="K423" s="133"/>
      <c r="L423" s="133"/>
      <c r="M423" s="133"/>
      <c r="N423" s="133"/>
    </row>
    <row r="424" spans="1:14" s="98" customFormat="1" x14ac:dyDescent="0.25">
      <c r="A424" s="99"/>
      <c r="B424" s="100"/>
      <c r="C424" s="133"/>
      <c r="D424" s="133"/>
      <c r="E424" s="133"/>
      <c r="F424" s="133"/>
      <c r="G424" s="133"/>
      <c r="H424" s="133"/>
      <c r="I424" s="134"/>
      <c r="J424" s="133"/>
      <c r="K424" s="133"/>
      <c r="L424" s="133"/>
      <c r="M424" s="133"/>
      <c r="N424" s="133"/>
    </row>
    <row r="425" spans="1:14" s="98" customFormat="1" x14ac:dyDescent="0.25">
      <c r="A425" s="99"/>
      <c r="B425" s="100"/>
      <c r="C425" s="133"/>
      <c r="D425" s="133"/>
      <c r="E425" s="133"/>
      <c r="F425" s="133"/>
      <c r="G425" s="133"/>
      <c r="H425" s="133"/>
      <c r="I425" s="134"/>
      <c r="J425" s="133"/>
      <c r="K425" s="133"/>
      <c r="L425" s="133"/>
      <c r="M425" s="133"/>
      <c r="N425" s="133"/>
    </row>
    <row r="426" spans="1:14" s="98" customFormat="1" x14ac:dyDescent="0.25">
      <c r="A426" s="99"/>
      <c r="B426" s="100"/>
      <c r="C426" s="133"/>
      <c r="D426" s="133"/>
      <c r="E426" s="133"/>
      <c r="F426" s="133"/>
      <c r="G426" s="133"/>
      <c r="H426" s="133"/>
      <c r="I426" s="134"/>
      <c r="J426" s="133"/>
      <c r="K426" s="133"/>
      <c r="L426" s="133"/>
      <c r="M426" s="133"/>
      <c r="N426" s="133"/>
    </row>
    <row r="427" spans="1:14" s="98" customFormat="1" x14ac:dyDescent="0.25">
      <c r="A427" s="99"/>
      <c r="B427" s="100"/>
      <c r="C427" s="133"/>
      <c r="D427" s="133"/>
      <c r="E427" s="133"/>
      <c r="F427" s="133"/>
      <c r="G427" s="133"/>
      <c r="H427" s="133"/>
      <c r="I427" s="134"/>
      <c r="J427" s="133"/>
      <c r="K427" s="133"/>
      <c r="L427" s="133"/>
      <c r="M427" s="133"/>
      <c r="N427" s="133"/>
    </row>
    <row r="428" spans="1:14" s="98" customFormat="1" x14ac:dyDescent="0.25">
      <c r="A428" s="99"/>
      <c r="B428" s="100"/>
      <c r="C428" s="133"/>
      <c r="D428" s="133"/>
      <c r="E428" s="133"/>
      <c r="F428" s="133"/>
      <c r="G428" s="133"/>
      <c r="H428" s="133"/>
      <c r="I428" s="134"/>
      <c r="J428" s="133"/>
      <c r="K428" s="133"/>
      <c r="L428" s="133"/>
      <c r="M428" s="133"/>
      <c r="N428" s="133"/>
    </row>
    <row r="429" spans="1:14" s="98" customFormat="1" x14ac:dyDescent="0.25">
      <c r="A429" s="99"/>
      <c r="B429" s="100"/>
      <c r="C429" s="133"/>
      <c r="D429" s="133"/>
      <c r="E429" s="133"/>
      <c r="F429" s="133"/>
      <c r="G429" s="133"/>
      <c r="H429" s="133"/>
      <c r="I429" s="134"/>
      <c r="J429" s="133"/>
      <c r="K429" s="133"/>
      <c r="L429" s="133"/>
      <c r="M429" s="133"/>
      <c r="N429" s="133"/>
    </row>
    <row r="430" spans="1:14" s="98" customFormat="1" x14ac:dyDescent="0.25">
      <c r="A430" s="99"/>
      <c r="B430" s="100"/>
      <c r="C430" s="133"/>
      <c r="D430" s="133"/>
      <c r="E430" s="133"/>
      <c r="F430" s="133"/>
      <c r="G430" s="133"/>
      <c r="H430" s="133"/>
      <c r="I430" s="134"/>
      <c r="J430" s="133"/>
      <c r="K430" s="133"/>
      <c r="L430" s="133"/>
      <c r="M430" s="133"/>
      <c r="N430" s="133"/>
    </row>
    <row r="431" spans="1:14" s="98" customFormat="1" x14ac:dyDescent="0.25">
      <c r="A431" s="99"/>
      <c r="B431" s="100"/>
      <c r="C431" s="133"/>
      <c r="D431" s="133"/>
      <c r="E431" s="133"/>
      <c r="F431" s="133"/>
      <c r="G431" s="133"/>
      <c r="H431" s="133"/>
      <c r="I431" s="134"/>
      <c r="J431" s="133"/>
      <c r="K431" s="133"/>
      <c r="L431" s="133"/>
      <c r="M431" s="133"/>
      <c r="N431" s="133"/>
    </row>
    <row r="432" spans="1:14" s="98" customFormat="1" x14ac:dyDescent="0.25">
      <c r="A432" s="99"/>
      <c r="B432" s="100"/>
      <c r="C432" s="133"/>
      <c r="D432" s="133"/>
      <c r="E432" s="133"/>
      <c r="F432" s="133"/>
      <c r="G432" s="133"/>
      <c r="H432" s="133"/>
      <c r="I432" s="134"/>
      <c r="J432" s="133"/>
      <c r="K432" s="133"/>
      <c r="L432" s="133"/>
      <c r="M432" s="133"/>
      <c r="N432" s="133"/>
    </row>
    <row r="433" spans="1:14" s="98" customFormat="1" x14ac:dyDescent="0.25">
      <c r="A433" s="99"/>
      <c r="B433" s="100"/>
      <c r="C433" s="133"/>
      <c r="D433" s="133"/>
      <c r="E433" s="133"/>
      <c r="F433" s="133"/>
      <c r="G433" s="133"/>
      <c r="H433" s="133"/>
      <c r="I433" s="134"/>
      <c r="J433" s="133"/>
      <c r="K433" s="133"/>
      <c r="L433" s="133"/>
      <c r="M433" s="133"/>
      <c r="N433" s="133"/>
    </row>
    <row r="434" spans="1:14" s="98" customFormat="1" x14ac:dyDescent="0.25">
      <c r="A434" s="99"/>
      <c r="B434" s="100"/>
      <c r="C434" s="133"/>
      <c r="D434" s="133"/>
      <c r="E434" s="133"/>
      <c r="F434" s="133"/>
      <c r="G434" s="133"/>
      <c r="H434" s="133"/>
      <c r="I434" s="134"/>
      <c r="J434" s="133"/>
      <c r="K434" s="133"/>
      <c r="L434" s="133"/>
      <c r="M434" s="133"/>
      <c r="N434" s="133"/>
    </row>
    <row r="435" spans="1:14" s="98" customFormat="1" x14ac:dyDescent="0.25">
      <c r="A435" s="99"/>
      <c r="B435" s="100"/>
      <c r="C435" s="133"/>
      <c r="D435" s="133"/>
      <c r="E435" s="133"/>
      <c r="F435" s="133"/>
      <c r="G435" s="133"/>
      <c r="H435" s="133"/>
      <c r="I435" s="134"/>
      <c r="J435" s="133"/>
      <c r="K435" s="133"/>
      <c r="L435" s="133"/>
      <c r="M435" s="133"/>
      <c r="N435" s="133"/>
    </row>
    <row r="436" spans="1:14" s="98" customFormat="1" x14ac:dyDescent="0.25">
      <c r="A436" s="99"/>
      <c r="B436" s="100"/>
      <c r="C436" s="133"/>
      <c r="D436" s="133"/>
      <c r="E436" s="133"/>
      <c r="F436" s="133"/>
      <c r="G436" s="133"/>
      <c r="H436" s="133"/>
      <c r="I436" s="134"/>
      <c r="J436" s="133"/>
      <c r="K436" s="133"/>
      <c r="L436" s="133"/>
      <c r="M436" s="133"/>
      <c r="N436" s="133"/>
    </row>
    <row r="437" spans="1:14" s="98" customFormat="1" x14ac:dyDescent="0.25">
      <c r="A437" s="99"/>
      <c r="B437" s="100"/>
      <c r="C437" s="133"/>
      <c r="D437" s="133"/>
      <c r="E437" s="133"/>
      <c r="F437" s="133"/>
      <c r="G437" s="133"/>
      <c r="H437" s="133"/>
      <c r="I437" s="134"/>
      <c r="J437" s="133"/>
      <c r="K437" s="133"/>
      <c r="L437" s="133"/>
      <c r="M437" s="133"/>
      <c r="N437" s="133"/>
    </row>
    <row r="438" spans="1:14" s="98" customFormat="1" x14ac:dyDescent="0.25">
      <c r="A438" s="99"/>
      <c r="B438" s="100"/>
      <c r="C438" s="133"/>
      <c r="D438" s="133"/>
      <c r="E438" s="133"/>
      <c r="F438" s="133"/>
      <c r="G438" s="133"/>
      <c r="H438" s="133"/>
      <c r="I438" s="134"/>
      <c r="J438" s="133"/>
      <c r="K438" s="133"/>
      <c r="L438" s="133"/>
      <c r="M438" s="133"/>
      <c r="N438" s="133"/>
    </row>
    <row r="439" spans="1:14" s="98" customFormat="1" x14ac:dyDescent="0.25">
      <c r="A439" s="99"/>
      <c r="B439" s="100"/>
      <c r="C439" s="133"/>
      <c r="D439" s="133"/>
      <c r="E439" s="133"/>
      <c r="F439" s="133"/>
      <c r="G439" s="133"/>
      <c r="H439" s="133"/>
      <c r="I439" s="134"/>
      <c r="J439" s="133"/>
      <c r="K439" s="133"/>
      <c r="L439" s="133"/>
      <c r="M439" s="133"/>
      <c r="N439" s="133"/>
    </row>
    <row r="440" spans="1:14" s="98" customFormat="1" x14ac:dyDescent="0.25">
      <c r="A440" s="99"/>
      <c r="B440" s="100"/>
      <c r="C440" s="133"/>
      <c r="D440" s="133"/>
      <c r="E440" s="133"/>
      <c r="F440" s="133"/>
      <c r="G440" s="133"/>
      <c r="H440" s="133"/>
      <c r="I440" s="134"/>
      <c r="J440" s="133"/>
      <c r="K440" s="133"/>
      <c r="L440" s="133"/>
      <c r="M440" s="133"/>
      <c r="N440" s="133"/>
    </row>
    <row r="441" spans="1:14" s="98" customFormat="1" x14ac:dyDescent="0.25">
      <c r="A441" s="99"/>
      <c r="B441" s="100"/>
      <c r="C441" s="133"/>
      <c r="D441" s="133"/>
      <c r="E441" s="133"/>
      <c r="F441" s="133"/>
      <c r="G441" s="133"/>
      <c r="H441" s="133"/>
      <c r="I441" s="134"/>
      <c r="J441" s="133"/>
      <c r="K441" s="133"/>
      <c r="L441" s="133"/>
      <c r="M441" s="133"/>
      <c r="N441" s="133"/>
    </row>
    <row r="442" spans="1:14" s="98" customFormat="1" x14ac:dyDescent="0.25">
      <c r="A442" s="99"/>
      <c r="B442" s="100"/>
      <c r="C442" s="133"/>
      <c r="D442" s="133"/>
      <c r="E442" s="133"/>
      <c r="F442" s="133"/>
      <c r="G442" s="133"/>
      <c r="H442" s="133"/>
      <c r="I442" s="134"/>
      <c r="J442" s="133"/>
      <c r="K442" s="133"/>
      <c r="L442" s="133"/>
      <c r="M442" s="133"/>
      <c r="N442" s="133"/>
    </row>
    <row r="443" spans="1:14" s="98" customFormat="1" x14ac:dyDescent="0.25">
      <c r="A443" s="99"/>
      <c r="B443" s="100"/>
      <c r="C443" s="133"/>
      <c r="D443" s="133"/>
      <c r="E443" s="133"/>
      <c r="F443" s="133"/>
      <c r="G443" s="133"/>
      <c r="H443" s="133"/>
      <c r="I443" s="134"/>
      <c r="J443" s="133"/>
      <c r="K443" s="133"/>
      <c r="L443" s="133"/>
      <c r="M443" s="133"/>
      <c r="N443" s="133"/>
    </row>
    <row r="444" spans="1:14" s="98" customFormat="1" x14ac:dyDescent="0.25">
      <c r="A444" s="99"/>
      <c r="B444" s="100"/>
      <c r="C444" s="133"/>
      <c r="D444" s="133"/>
      <c r="E444" s="133"/>
      <c r="F444" s="133"/>
      <c r="G444" s="133"/>
      <c r="H444" s="133"/>
      <c r="I444" s="134"/>
      <c r="J444" s="133"/>
      <c r="K444" s="133"/>
      <c r="L444" s="133"/>
      <c r="M444" s="133"/>
      <c r="N444" s="133"/>
    </row>
    <row r="445" spans="1:14" s="98" customFormat="1" x14ac:dyDescent="0.25">
      <c r="A445" s="99"/>
      <c r="B445" s="100"/>
      <c r="C445" s="133"/>
      <c r="D445" s="133"/>
      <c r="E445" s="133"/>
      <c r="F445" s="133"/>
      <c r="G445" s="133"/>
      <c r="H445" s="133"/>
      <c r="I445" s="134"/>
      <c r="J445" s="133"/>
      <c r="K445" s="133"/>
      <c r="L445" s="133"/>
      <c r="M445" s="133"/>
      <c r="N445" s="133"/>
    </row>
    <row r="446" spans="1:14" s="98" customFormat="1" x14ac:dyDescent="0.25">
      <c r="A446" s="99"/>
      <c r="B446" s="100"/>
      <c r="C446" s="133"/>
      <c r="D446" s="133"/>
      <c r="E446" s="133"/>
      <c r="F446" s="133"/>
      <c r="G446" s="133"/>
      <c r="H446" s="133"/>
      <c r="I446" s="134"/>
      <c r="J446" s="133"/>
      <c r="K446" s="133"/>
      <c r="L446" s="133"/>
      <c r="M446" s="133"/>
      <c r="N446" s="133"/>
    </row>
    <row r="447" spans="1:14" s="98" customFormat="1" x14ac:dyDescent="0.25">
      <c r="A447" s="99"/>
      <c r="B447" s="100"/>
      <c r="C447" s="133"/>
      <c r="D447" s="133"/>
      <c r="E447" s="133"/>
      <c r="F447" s="133"/>
      <c r="G447" s="133"/>
      <c r="H447" s="133"/>
      <c r="I447" s="134"/>
      <c r="J447" s="133"/>
      <c r="K447" s="133"/>
      <c r="L447" s="133"/>
      <c r="M447" s="133"/>
      <c r="N447" s="133"/>
    </row>
    <row r="448" spans="1:14" s="98" customFormat="1" x14ac:dyDescent="0.25">
      <c r="A448" s="99"/>
      <c r="B448" s="100"/>
      <c r="C448" s="133"/>
      <c r="D448" s="133"/>
      <c r="E448" s="133"/>
      <c r="F448" s="133"/>
      <c r="G448" s="133"/>
      <c r="H448" s="133"/>
      <c r="I448" s="134"/>
      <c r="J448" s="133"/>
      <c r="K448" s="133"/>
      <c r="L448" s="133"/>
      <c r="M448" s="133"/>
      <c r="N448" s="133"/>
    </row>
    <row r="449" spans="1:14" s="98" customFormat="1" x14ac:dyDescent="0.25">
      <c r="A449" s="99"/>
      <c r="B449" s="100"/>
      <c r="C449" s="133"/>
      <c r="D449" s="133"/>
      <c r="E449" s="133"/>
      <c r="F449" s="133"/>
      <c r="G449" s="133"/>
      <c r="H449" s="133"/>
      <c r="I449" s="134"/>
      <c r="J449" s="133"/>
      <c r="K449" s="133"/>
      <c r="L449" s="133"/>
      <c r="M449" s="133"/>
      <c r="N449" s="133"/>
    </row>
    <row r="450" spans="1:14" s="98" customFormat="1" x14ac:dyDescent="0.25">
      <c r="A450" s="99"/>
      <c r="B450" s="100"/>
      <c r="C450" s="133"/>
      <c r="D450" s="133"/>
      <c r="E450" s="133"/>
      <c r="F450" s="133"/>
      <c r="G450" s="133"/>
      <c r="H450" s="133"/>
      <c r="I450" s="134"/>
      <c r="J450" s="133"/>
      <c r="K450" s="133"/>
      <c r="L450" s="133"/>
      <c r="M450" s="133"/>
      <c r="N450" s="133"/>
    </row>
    <row r="451" spans="1:14" s="98" customFormat="1" x14ac:dyDescent="0.25">
      <c r="A451" s="99"/>
      <c r="B451" s="100"/>
      <c r="C451" s="133"/>
      <c r="D451" s="133"/>
      <c r="E451" s="133"/>
      <c r="F451" s="133"/>
      <c r="G451" s="133"/>
      <c r="H451" s="133"/>
      <c r="I451" s="134"/>
      <c r="J451" s="133"/>
      <c r="K451" s="133"/>
      <c r="L451" s="133"/>
      <c r="M451" s="133"/>
      <c r="N451" s="133"/>
    </row>
    <row r="452" spans="1:14" s="98" customFormat="1" x14ac:dyDescent="0.25">
      <c r="A452" s="99"/>
      <c r="B452" s="100"/>
      <c r="C452" s="133"/>
      <c r="D452" s="133"/>
      <c r="E452" s="133"/>
      <c r="F452" s="133"/>
      <c r="G452" s="133"/>
      <c r="H452" s="133"/>
      <c r="I452" s="134"/>
      <c r="J452" s="133"/>
      <c r="K452" s="133"/>
      <c r="L452" s="133"/>
      <c r="M452" s="133"/>
      <c r="N452" s="133"/>
    </row>
    <row r="453" spans="1:14" s="98" customFormat="1" x14ac:dyDescent="0.25">
      <c r="A453" s="99"/>
      <c r="B453" s="100"/>
      <c r="C453" s="133"/>
      <c r="D453" s="133"/>
      <c r="E453" s="133"/>
      <c r="F453" s="133"/>
      <c r="G453" s="133"/>
      <c r="H453" s="133"/>
      <c r="I453" s="134"/>
      <c r="J453" s="133"/>
      <c r="K453" s="133"/>
      <c r="L453" s="133"/>
      <c r="M453" s="133"/>
      <c r="N453" s="133"/>
    </row>
    <row r="454" spans="1:14" s="98" customFormat="1" x14ac:dyDescent="0.25">
      <c r="A454" s="99"/>
      <c r="B454" s="100"/>
      <c r="C454" s="133"/>
      <c r="D454" s="133"/>
      <c r="E454" s="133"/>
      <c r="F454" s="133"/>
      <c r="G454" s="133"/>
      <c r="H454" s="133"/>
      <c r="I454" s="134"/>
      <c r="J454" s="133"/>
      <c r="K454" s="133"/>
      <c r="L454" s="133"/>
      <c r="M454" s="133"/>
      <c r="N454" s="133"/>
    </row>
    <row r="455" spans="1:14" s="98" customFormat="1" x14ac:dyDescent="0.25">
      <c r="A455" s="99"/>
      <c r="B455" s="100"/>
      <c r="C455" s="133"/>
      <c r="D455" s="133"/>
      <c r="E455" s="133"/>
      <c r="F455" s="133"/>
      <c r="G455" s="133"/>
      <c r="H455" s="133"/>
      <c r="I455" s="134"/>
      <c r="J455" s="133"/>
      <c r="K455" s="133"/>
      <c r="L455" s="133"/>
      <c r="M455" s="133"/>
      <c r="N455" s="133"/>
    </row>
    <row r="456" spans="1:14" s="98" customFormat="1" x14ac:dyDescent="0.25">
      <c r="A456" s="99"/>
      <c r="B456" s="100"/>
      <c r="C456" s="133"/>
      <c r="D456" s="133"/>
      <c r="E456" s="133"/>
      <c r="F456" s="133"/>
      <c r="G456" s="133"/>
      <c r="H456" s="133"/>
      <c r="I456" s="134"/>
      <c r="J456" s="133"/>
      <c r="K456" s="133"/>
      <c r="L456" s="133"/>
      <c r="M456" s="133"/>
      <c r="N456" s="133"/>
    </row>
    <row r="457" spans="1:14" s="98" customFormat="1" x14ac:dyDescent="0.25">
      <c r="A457" s="99"/>
      <c r="B457" s="100"/>
      <c r="C457" s="133"/>
      <c r="D457" s="133"/>
      <c r="E457" s="133"/>
      <c r="F457" s="133"/>
      <c r="G457" s="133"/>
      <c r="H457" s="133"/>
      <c r="I457" s="134"/>
      <c r="J457" s="133"/>
      <c r="K457" s="133"/>
      <c r="L457" s="133"/>
      <c r="M457" s="133"/>
      <c r="N457" s="133"/>
    </row>
    <row r="458" spans="1:14" s="98" customFormat="1" x14ac:dyDescent="0.25">
      <c r="A458" s="99"/>
      <c r="B458" s="100"/>
      <c r="C458" s="133"/>
      <c r="D458" s="133"/>
      <c r="E458" s="133"/>
      <c r="F458" s="133"/>
      <c r="G458" s="133"/>
      <c r="H458" s="133"/>
      <c r="I458" s="134"/>
      <c r="J458" s="133"/>
      <c r="K458" s="133"/>
      <c r="L458" s="133"/>
      <c r="M458" s="133"/>
      <c r="N458" s="133"/>
    </row>
    <row r="459" spans="1:14" s="98" customFormat="1" x14ac:dyDescent="0.25">
      <c r="A459" s="99"/>
      <c r="B459" s="100"/>
      <c r="C459" s="133"/>
      <c r="D459" s="133"/>
      <c r="E459" s="133"/>
      <c r="F459" s="133"/>
      <c r="G459" s="133"/>
      <c r="H459" s="133"/>
      <c r="I459" s="134"/>
      <c r="J459" s="133"/>
      <c r="K459" s="133"/>
      <c r="L459" s="133"/>
      <c r="M459" s="133"/>
      <c r="N459" s="133"/>
    </row>
    <row r="460" spans="1:14" x14ac:dyDescent="0.25">
      <c r="B460" s="12"/>
    </row>
    <row r="461" spans="1:14" x14ac:dyDescent="0.25">
      <c r="B461" s="12"/>
    </row>
    <row r="462" spans="1:14" x14ac:dyDescent="0.25">
      <c r="B462" s="12"/>
    </row>
    <row r="463" spans="1:14" x14ac:dyDescent="0.25">
      <c r="A463"/>
      <c r="B463" s="12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25">
      <c r="A464"/>
      <c r="B464" s="12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25">
      <c r="A465"/>
      <c r="B465" s="12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25">
      <c r="A466"/>
      <c r="B466" s="12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25">
      <c r="A467"/>
      <c r="B467" s="12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25">
      <c r="A468"/>
      <c r="B468" s="12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25">
      <c r="A469"/>
      <c r="B469" s="12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25">
      <c r="A470"/>
      <c r="B470" s="12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25">
      <c r="A471"/>
      <c r="B471" s="12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25">
      <c r="A472"/>
      <c r="B472" s="1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25">
      <c r="A473"/>
      <c r="B473" s="12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25">
      <c r="A474"/>
      <c r="B474" s="12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25">
      <c r="A475"/>
      <c r="B475" s="12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25">
      <c r="A476"/>
      <c r="B476" s="12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25">
      <c r="A477"/>
      <c r="B477" s="12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25">
      <c r="A478"/>
      <c r="B478" s="12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25">
      <c r="A479"/>
      <c r="B479" s="12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25">
      <c r="A480"/>
      <c r="B480" s="12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25">
      <c r="A481"/>
      <c r="B481" s="12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25">
      <c r="A482"/>
      <c r="B482" s="1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25">
      <c r="A483"/>
      <c r="B483" s="12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25">
      <c r="A484"/>
      <c r="B484" s="12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25">
      <c r="A485"/>
      <c r="B485" s="12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25">
      <c r="A486"/>
      <c r="B486" s="12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25">
      <c r="A487"/>
      <c r="B487" s="12"/>
      <c r="C487"/>
      <c r="D487"/>
      <c r="E487"/>
      <c r="F487"/>
      <c r="G487"/>
      <c r="H487"/>
      <c r="I487"/>
      <c r="J487"/>
      <c r="K487"/>
      <c r="L487"/>
      <c r="M487"/>
      <c r="N487"/>
    </row>
  </sheetData>
  <mergeCells count="77">
    <mergeCell ref="A228:B228"/>
    <mergeCell ref="A345:B345"/>
    <mergeCell ref="A329:B329"/>
    <mergeCell ref="A209:B209"/>
    <mergeCell ref="A327:B327"/>
    <mergeCell ref="A308:B308"/>
    <mergeCell ref="A239:B239"/>
    <mergeCell ref="A286:B286"/>
    <mergeCell ref="A288:B288"/>
    <mergeCell ref="A290:B290"/>
    <mergeCell ref="A294:B294"/>
    <mergeCell ref="A301:B301"/>
    <mergeCell ref="A244:B244"/>
    <mergeCell ref="A277:B277"/>
    <mergeCell ref="A280:B280"/>
    <mergeCell ref="A284:B284"/>
    <mergeCell ref="A247:B247"/>
    <mergeCell ref="A314:B314"/>
    <mergeCell ref="A133:B133"/>
    <mergeCell ref="A32:B32"/>
    <mergeCell ref="A303:B303"/>
    <mergeCell ref="A108:B108"/>
    <mergeCell ref="A207:B207"/>
    <mergeCell ref="A47:B47"/>
    <mergeCell ref="A240:B240"/>
    <mergeCell ref="A90:B90"/>
    <mergeCell ref="A71:B71"/>
    <mergeCell ref="A68:B68"/>
    <mergeCell ref="A43:B43"/>
    <mergeCell ref="A49:B49"/>
    <mergeCell ref="A194:B194"/>
    <mergeCell ref="A181:B181"/>
    <mergeCell ref="A130:B130"/>
    <mergeCell ref="A61:B61"/>
    <mergeCell ref="A94:B94"/>
    <mergeCell ref="A110:B110"/>
    <mergeCell ref="A114:B114"/>
    <mergeCell ref="A121:B121"/>
    <mergeCell ref="K2:N2"/>
    <mergeCell ref="I4:J5"/>
    <mergeCell ref="A57:B57"/>
    <mergeCell ref="A125:B125"/>
    <mergeCell ref="A126:B126"/>
    <mergeCell ref="A92:B92"/>
    <mergeCell ref="A52:B52"/>
    <mergeCell ref="A238:O238"/>
    <mergeCell ref="A147:B147"/>
    <mergeCell ref="A143:B143"/>
    <mergeCell ref="L1:O1"/>
    <mergeCell ref="A10:B10"/>
    <mergeCell ref="A23:B23"/>
    <mergeCell ref="A18:B18"/>
    <mergeCell ref="A21:B21"/>
    <mergeCell ref="A9:B9"/>
    <mergeCell ref="A3:R3"/>
    <mergeCell ref="L4:L5"/>
    <mergeCell ref="M4:M5"/>
    <mergeCell ref="N4:N5"/>
    <mergeCell ref="C4:H4"/>
    <mergeCell ref="A4:A5"/>
    <mergeCell ref="B4:B5"/>
    <mergeCell ref="A335:B335"/>
    <mergeCell ref="A217:B217"/>
    <mergeCell ref="A150:B150"/>
    <mergeCell ref="K4:K5"/>
    <mergeCell ref="S5:T5"/>
    <mergeCell ref="A258:B258"/>
    <mergeCell ref="A8:N8"/>
    <mergeCell ref="A124:O124"/>
    <mergeCell ref="A186:B186"/>
    <mergeCell ref="A188:B188"/>
    <mergeCell ref="A190:B190"/>
    <mergeCell ref="A192:B192"/>
    <mergeCell ref="A153:B153"/>
    <mergeCell ref="A158:B158"/>
    <mergeCell ref="A161:B161"/>
    <mergeCell ref="A164:B164"/>
  </mergeCells>
  <dataValidations count="1">
    <dataValidation type="textLength" operator="lessThanOrEqual" allowBlank="1" showInputMessage="1" showErrorMessage="1" error="Длина текста не должна превышать 50 символов." sqref="B248:B255 B134:B142">
      <formula1>50</formula1>
    </dataValidation>
  </dataValidations>
  <printOptions horizontalCentered="1"/>
  <pageMargins left="0.19685039370078741" right="0.19685039370078741" top="0.39370078740157483" bottom="0.39370078740157483" header="0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zoomScale="110" zoomScaleNormal="110" workbookViewId="0">
      <selection activeCell="D38" sqref="D38"/>
    </sheetView>
  </sheetViews>
  <sheetFormatPr defaultRowHeight="15" x14ac:dyDescent="0.25"/>
  <cols>
    <col min="1" max="1" width="4" customWidth="1"/>
    <col min="2" max="2" width="56.28515625" customWidth="1"/>
    <col min="3" max="3" width="15.28515625" customWidth="1"/>
    <col min="4" max="4" width="13.140625" customWidth="1"/>
    <col min="5" max="9" width="9.28515625" bestFit="1" customWidth="1"/>
  </cols>
  <sheetData>
    <row r="1" spans="1:12" ht="75.599999999999994" customHeight="1" x14ac:dyDescent="0.25">
      <c r="E1" s="318" t="s">
        <v>354</v>
      </c>
      <c r="F1" s="319"/>
      <c r="G1" s="319"/>
      <c r="H1" s="319"/>
      <c r="I1" s="319"/>
      <c r="J1" s="26"/>
    </row>
    <row r="2" spans="1:12" ht="25.15" customHeight="1" x14ac:dyDescent="0.25">
      <c r="E2" s="107"/>
      <c r="F2" s="111"/>
      <c r="G2" s="111"/>
      <c r="H2" s="111"/>
      <c r="I2" s="111"/>
      <c r="J2" s="26"/>
    </row>
    <row r="3" spans="1:12" ht="14.25" customHeight="1" x14ac:dyDescent="0.25">
      <c r="B3" s="322" t="s">
        <v>56</v>
      </c>
      <c r="C3" s="322"/>
      <c r="D3" s="322"/>
      <c r="E3" s="322"/>
      <c r="F3" s="322"/>
      <c r="G3" s="322"/>
      <c r="H3" s="322"/>
      <c r="I3" s="322"/>
    </row>
    <row r="4" spans="1:12" ht="15.75" customHeight="1" x14ac:dyDescent="0.25">
      <c r="B4" s="322" t="s">
        <v>83</v>
      </c>
      <c r="C4" s="322"/>
      <c r="D4" s="322"/>
      <c r="E4" s="322"/>
      <c r="F4" s="322"/>
      <c r="G4" s="322"/>
      <c r="H4" s="322"/>
      <c r="I4" s="322"/>
      <c r="J4" s="27"/>
    </row>
    <row r="5" spans="1:12" ht="12" customHeight="1" x14ac:dyDescent="0.25">
      <c r="B5" s="322" t="s">
        <v>100</v>
      </c>
      <c r="C5" s="322"/>
      <c r="D5" s="322"/>
      <c r="E5" s="322"/>
      <c r="F5" s="322"/>
      <c r="G5" s="322"/>
      <c r="H5" s="322"/>
      <c r="I5" s="322"/>
    </row>
    <row r="6" spans="1:12" ht="9" customHeight="1" x14ac:dyDescent="0.25"/>
    <row r="7" spans="1:12" ht="14.45" customHeight="1" x14ac:dyDescent="0.25">
      <c r="A7" s="323" t="s">
        <v>14</v>
      </c>
      <c r="B7" s="323" t="s">
        <v>1</v>
      </c>
      <c r="C7" s="323" t="s">
        <v>38</v>
      </c>
      <c r="D7" s="323" t="s">
        <v>39</v>
      </c>
      <c r="E7" s="323" t="s">
        <v>40</v>
      </c>
      <c r="F7" s="323"/>
      <c r="G7" s="323"/>
      <c r="H7" s="323"/>
      <c r="I7" s="323"/>
    </row>
    <row r="8" spans="1:12" ht="93.75" customHeight="1" x14ac:dyDescent="0.25">
      <c r="A8" s="323"/>
      <c r="B8" s="323"/>
      <c r="C8" s="323"/>
      <c r="D8" s="323"/>
      <c r="E8" s="13" t="s">
        <v>41</v>
      </c>
      <c r="F8" s="13" t="s">
        <v>42</v>
      </c>
      <c r="G8" s="13" t="s">
        <v>43</v>
      </c>
      <c r="H8" s="13" t="s">
        <v>44</v>
      </c>
      <c r="I8" s="13" t="s">
        <v>45</v>
      </c>
      <c r="K8" s="8"/>
    </row>
    <row r="9" spans="1:12" x14ac:dyDescent="0.25">
      <c r="A9" s="323"/>
      <c r="B9" s="323"/>
      <c r="C9" s="13" t="s">
        <v>26</v>
      </c>
      <c r="D9" s="13" t="s">
        <v>27</v>
      </c>
      <c r="E9" s="13" t="s">
        <v>11</v>
      </c>
      <c r="F9" s="13" t="s">
        <v>11</v>
      </c>
      <c r="G9" s="13" t="s">
        <v>11</v>
      </c>
      <c r="H9" s="13" t="s">
        <v>11</v>
      </c>
      <c r="I9" s="13" t="s">
        <v>11</v>
      </c>
      <c r="K9" s="8"/>
      <c r="L9" s="9"/>
    </row>
    <row r="10" spans="1:12" x14ac:dyDescent="0.2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K10" s="8"/>
      <c r="L10" s="9"/>
    </row>
    <row r="11" spans="1:12" ht="23.25" customHeight="1" x14ac:dyDescent="0.25">
      <c r="A11" s="320" t="s">
        <v>101</v>
      </c>
      <c r="B11" s="321"/>
      <c r="C11" s="321"/>
      <c r="D11" s="321"/>
      <c r="E11" s="321"/>
      <c r="F11" s="321"/>
      <c r="G11" s="321"/>
      <c r="H11" s="321"/>
      <c r="I11" s="321"/>
      <c r="K11" s="8"/>
      <c r="L11" s="9"/>
    </row>
    <row r="12" spans="1:12" s="14" customFormat="1" ht="15.75" x14ac:dyDescent="0.25">
      <c r="A12" s="66"/>
      <c r="B12" s="67" t="s">
        <v>2</v>
      </c>
      <c r="C12" s="68">
        <f>SUM(C13:C32)</f>
        <v>323549.83</v>
      </c>
      <c r="D12" s="69">
        <f>SUM(D13:D32)</f>
        <v>10476</v>
      </c>
      <c r="E12" s="68">
        <f t="shared" ref="E12:G12" si="0">SUM(E13:E27)</f>
        <v>0</v>
      </c>
      <c r="F12" s="68">
        <f t="shared" si="0"/>
        <v>0</v>
      </c>
      <c r="G12" s="68">
        <f t="shared" si="0"/>
        <v>0</v>
      </c>
      <c r="H12" s="69">
        <f>SUM(H13:H32)</f>
        <v>94</v>
      </c>
      <c r="I12" s="69">
        <f>SUM(I13:I32)</f>
        <v>94</v>
      </c>
      <c r="K12" s="15"/>
      <c r="L12" s="16"/>
    </row>
    <row r="13" spans="1:12" ht="16.899999999999999" customHeight="1" x14ac:dyDescent="0.25">
      <c r="A13" s="70">
        <v>1</v>
      </c>
      <c r="B13" s="71" t="s">
        <v>46</v>
      </c>
      <c r="C13" s="72">
        <f>'приложение 1'!H12</f>
        <v>32869.199999999997</v>
      </c>
      <c r="D13" s="44">
        <f>'приложение 1'!K12</f>
        <v>889</v>
      </c>
      <c r="E13" s="43">
        <v>0</v>
      </c>
      <c r="F13" s="43">
        <v>0</v>
      </c>
      <c r="G13" s="43">
        <v>0</v>
      </c>
      <c r="H13" s="43">
        <v>7</v>
      </c>
      <c r="I13" s="43">
        <v>7</v>
      </c>
      <c r="K13" s="8"/>
    </row>
    <row r="14" spans="1:12" ht="16.149999999999999" customHeight="1" x14ac:dyDescent="0.25">
      <c r="A14" s="70">
        <f>A13+1</f>
        <v>2</v>
      </c>
      <c r="B14" s="71" t="s">
        <v>47</v>
      </c>
      <c r="C14" s="72">
        <f>'приложение 1'!H20</f>
        <v>828.4</v>
      </c>
      <c r="D14" s="44">
        <f>'приложение 1'!K20</f>
        <v>39</v>
      </c>
      <c r="E14" s="43">
        <v>0</v>
      </c>
      <c r="F14" s="43">
        <v>0</v>
      </c>
      <c r="G14" s="43">
        <v>0</v>
      </c>
      <c r="H14" s="43">
        <v>1</v>
      </c>
      <c r="I14" s="43">
        <v>1</v>
      </c>
    </row>
    <row r="15" spans="1:12" ht="17.45" customHeight="1" x14ac:dyDescent="0.25">
      <c r="A15" s="70">
        <f t="shared" ref="A15:A32" si="1">A14+1</f>
        <v>3</v>
      </c>
      <c r="B15" s="71" t="s">
        <v>48</v>
      </c>
      <c r="C15" s="72">
        <f>'приложение 1'!H22</f>
        <v>30686.799999999999</v>
      </c>
      <c r="D15" s="44">
        <f>'приложение 1'!K22</f>
        <v>992</v>
      </c>
      <c r="E15" s="43">
        <v>0</v>
      </c>
      <c r="F15" s="43">
        <v>0</v>
      </c>
      <c r="G15" s="43">
        <v>0</v>
      </c>
      <c r="H15" s="43">
        <v>8</v>
      </c>
      <c r="I15" s="43">
        <v>8</v>
      </c>
    </row>
    <row r="16" spans="1:12" ht="15" customHeight="1" x14ac:dyDescent="0.25">
      <c r="A16" s="70">
        <f t="shared" si="1"/>
        <v>4</v>
      </c>
      <c r="B16" s="71" t="s">
        <v>49</v>
      </c>
      <c r="C16" s="72">
        <f>'приложение 1'!H31</f>
        <v>24894.850000000002</v>
      </c>
      <c r="D16" s="44">
        <f>'приложение 1'!K31</f>
        <v>706</v>
      </c>
      <c r="E16" s="43">
        <v>0</v>
      </c>
      <c r="F16" s="43">
        <v>0</v>
      </c>
      <c r="G16" s="43">
        <v>0</v>
      </c>
      <c r="H16" s="43">
        <v>10</v>
      </c>
      <c r="I16" s="43">
        <v>10</v>
      </c>
    </row>
    <row r="17" spans="1:9" ht="14.45" customHeight="1" x14ac:dyDescent="0.25">
      <c r="A17" s="70">
        <f t="shared" si="1"/>
        <v>5</v>
      </c>
      <c r="B17" s="71" t="s">
        <v>50</v>
      </c>
      <c r="C17" s="72">
        <f>'приложение 1'!H42</f>
        <v>2976.3</v>
      </c>
      <c r="D17" s="44">
        <f>'приложение 1'!K42</f>
        <v>134</v>
      </c>
      <c r="E17" s="43">
        <v>0</v>
      </c>
      <c r="F17" s="43">
        <v>0</v>
      </c>
      <c r="G17" s="43">
        <v>0</v>
      </c>
      <c r="H17" s="43">
        <v>1</v>
      </c>
      <c r="I17" s="43">
        <v>1</v>
      </c>
    </row>
    <row r="18" spans="1:9" ht="15.6" customHeight="1" x14ac:dyDescent="0.25">
      <c r="A18" s="70">
        <f t="shared" si="1"/>
        <v>6</v>
      </c>
      <c r="B18" s="71" t="s">
        <v>68</v>
      </c>
      <c r="C18" s="72">
        <f>'приложение 1'!H44</f>
        <v>3616.9</v>
      </c>
      <c r="D18" s="44">
        <f>'приложение 1'!K44</f>
        <v>149</v>
      </c>
      <c r="E18" s="43">
        <v>0</v>
      </c>
      <c r="F18" s="43">
        <v>0</v>
      </c>
      <c r="G18" s="43">
        <v>0</v>
      </c>
      <c r="H18" s="43">
        <v>3</v>
      </c>
      <c r="I18" s="43">
        <v>3</v>
      </c>
    </row>
    <row r="19" spans="1:9" ht="16.899999999999999" customHeight="1" x14ac:dyDescent="0.25">
      <c r="A19" s="70">
        <f t="shared" si="1"/>
        <v>7</v>
      </c>
      <c r="B19" s="71" t="s">
        <v>52</v>
      </c>
      <c r="C19" s="72">
        <f>'приложение 1'!H48</f>
        <v>6002</v>
      </c>
      <c r="D19" s="44">
        <f>'приложение 1'!K48</f>
        <v>234</v>
      </c>
      <c r="E19" s="43">
        <v>0</v>
      </c>
      <c r="F19" s="43">
        <v>0</v>
      </c>
      <c r="G19" s="43">
        <v>0</v>
      </c>
      <c r="H19" s="43">
        <v>4</v>
      </c>
      <c r="I19" s="43">
        <v>4</v>
      </c>
    </row>
    <row r="20" spans="1:9" ht="15.6" customHeight="1" x14ac:dyDescent="0.25">
      <c r="A20" s="70">
        <f t="shared" si="1"/>
        <v>8</v>
      </c>
      <c r="B20" s="71" t="s">
        <v>53</v>
      </c>
      <c r="C20" s="72">
        <f>'приложение 1'!H53</f>
        <v>6456.6</v>
      </c>
      <c r="D20" s="44">
        <f>'приложение 1'!K53</f>
        <v>274</v>
      </c>
      <c r="E20" s="43">
        <v>0</v>
      </c>
      <c r="F20" s="43">
        <v>0</v>
      </c>
      <c r="G20" s="43">
        <v>0</v>
      </c>
      <c r="H20" s="43">
        <v>6</v>
      </c>
      <c r="I20" s="43">
        <v>6</v>
      </c>
    </row>
    <row r="21" spans="1:9" ht="16.899999999999999" customHeight="1" x14ac:dyDescent="0.25">
      <c r="A21" s="70">
        <f t="shared" si="1"/>
        <v>9</v>
      </c>
      <c r="B21" s="71" t="s">
        <v>54</v>
      </c>
      <c r="C21" s="37">
        <f>'приложение 1'!H60</f>
        <v>816.59999999999991</v>
      </c>
      <c r="D21" s="44">
        <f>'приложение 1'!K60</f>
        <v>32</v>
      </c>
      <c r="E21" s="43">
        <v>0</v>
      </c>
      <c r="F21" s="43">
        <v>0</v>
      </c>
      <c r="G21" s="43">
        <v>0</v>
      </c>
      <c r="H21" s="43">
        <v>2</v>
      </c>
      <c r="I21" s="43">
        <v>2</v>
      </c>
    </row>
    <row r="22" spans="1:9" ht="15" customHeight="1" x14ac:dyDescent="0.25">
      <c r="A22" s="70">
        <f t="shared" si="1"/>
        <v>10</v>
      </c>
      <c r="B22" s="71" t="s">
        <v>55</v>
      </c>
      <c r="C22" s="72">
        <f>'приложение 1'!H63</f>
        <v>68059.37999999999</v>
      </c>
      <c r="D22" s="44">
        <f>'приложение 1'!K63</f>
        <v>2347</v>
      </c>
      <c r="E22" s="43">
        <v>0</v>
      </c>
      <c r="F22" s="43">
        <v>0</v>
      </c>
      <c r="G22" s="43">
        <v>0</v>
      </c>
      <c r="H22" s="43">
        <v>18</v>
      </c>
      <c r="I22" s="43">
        <v>18</v>
      </c>
    </row>
    <row r="23" spans="1:9" ht="16.899999999999999" customHeight="1" x14ac:dyDescent="0.25">
      <c r="A23" s="70">
        <f t="shared" si="1"/>
        <v>11</v>
      </c>
      <c r="B23" s="71" t="s">
        <v>351</v>
      </c>
      <c r="C23" s="72">
        <f>'приложение 1'!H82</f>
        <v>13745.9</v>
      </c>
      <c r="D23" s="44">
        <f>'приложение 1'!K82</f>
        <v>450</v>
      </c>
      <c r="E23" s="43">
        <v>0</v>
      </c>
      <c r="F23" s="43">
        <v>0</v>
      </c>
      <c r="G23" s="43">
        <v>0</v>
      </c>
      <c r="H23" s="43">
        <v>2</v>
      </c>
      <c r="I23" s="43">
        <v>2</v>
      </c>
    </row>
    <row r="24" spans="1:9" ht="18.600000000000001" customHeight="1" x14ac:dyDescent="0.25">
      <c r="A24" s="70">
        <f t="shared" si="1"/>
        <v>12</v>
      </c>
      <c r="B24" s="71" t="s">
        <v>69</v>
      </c>
      <c r="C24" s="72">
        <f>'приложение 1'!H85</f>
        <v>1266</v>
      </c>
      <c r="D24" s="44">
        <f>'приложение 1'!K85</f>
        <v>64</v>
      </c>
      <c r="E24" s="43">
        <v>0</v>
      </c>
      <c r="F24" s="43">
        <v>0</v>
      </c>
      <c r="G24" s="43">
        <v>0</v>
      </c>
      <c r="H24" s="43">
        <v>3</v>
      </c>
      <c r="I24" s="43">
        <v>3</v>
      </c>
    </row>
    <row r="25" spans="1:9" ht="16.149999999999999" customHeight="1" x14ac:dyDescent="0.25">
      <c r="A25" s="70">
        <f t="shared" si="1"/>
        <v>13</v>
      </c>
      <c r="B25" s="71" t="s">
        <v>51</v>
      </c>
      <c r="C25" s="72">
        <f>'приложение 1'!H89</f>
        <v>1066.2</v>
      </c>
      <c r="D25" s="44">
        <f>'приложение 1'!K89</f>
        <v>47</v>
      </c>
      <c r="E25" s="43">
        <v>0</v>
      </c>
      <c r="F25" s="43">
        <v>0</v>
      </c>
      <c r="G25" s="43">
        <v>0</v>
      </c>
      <c r="H25" s="43">
        <v>2</v>
      </c>
      <c r="I25" s="43">
        <v>2</v>
      </c>
    </row>
    <row r="26" spans="1:9" ht="15.6" customHeight="1" x14ac:dyDescent="0.25">
      <c r="A26" s="70">
        <f t="shared" si="1"/>
        <v>14</v>
      </c>
      <c r="B26" s="71" t="s">
        <v>70</v>
      </c>
      <c r="C26" s="72">
        <f>'приложение 1'!H92</f>
        <v>854.3</v>
      </c>
      <c r="D26" s="44">
        <f>'приложение 1'!K92</f>
        <v>30</v>
      </c>
      <c r="E26" s="43">
        <v>0</v>
      </c>
      <c r="F26" s="43">
        <v>0</v>
      </c>
      <c r="G26" s="43">
        <v>0</v>
      </c>
      <c r="H26" s="43">
        <v>1</v>
      </c>
      <c r="I26" s="43">
        <v>1</v>
      </c>
    </row>
    <row r="27" spans="1:9" ht="13.9" customHeight="1" x14ac:dyDescent="0.25">
      <c r="A27" s="70">
        <f t="shared" si="1"/>
        <v>15</v>
      </c>
      <c r="B27" s="71" t="s">
        <v>71</v>
      </c>
      <c r="C27" s="72">
        <f>'приложение 1'!H94</f>
        <v>581.6</v>
      </c>
      <c r="D27" s="44">
        <f>'приложение 1'!K94</f>
        <v>33</v>
      </c>
      <c r="E27" s="43">
        <v>0</v>
      </c>
      <c r="F27" s="43">
        <v>0</v>
      </c>
      <c r="G27" s="43">
        <v>0</v>
      </c>
      <c r="H27" s="43">
        <v>1</v>
      </c>
      <c r="I27" s="43">
        <v>1</v>
      </c>
    </row>
    <row r="28" spans="1:9" ht="15.6" customHeight="1" x14ac:dyDescent="0.25">
      <c r="A28" s="70">
        <f t="shared" si="1"/>
        <v>16</v>
      </c>
      <c r="B28" s="71" t="s">
        <v>311</v>
      </c>
      <c r="C28" s="72">
        <f>'приложение 1'!H96</f>
        <v>94970.1</v>
      </c>
      <c r="D28" s="44">
        <f>'приложение 1'!K96</f>
        <v>2872</v>
      </c>
      <c r="E28" s="43">
        <v>0</v>
      </c>
      <c r="F28" s="43">
        <v>0</v>
      </c>
      <c r="G28" s="43">
        <v>0</v>
      </c>
      <c r="H28" s="43">
        <v>13</v>
      </c>
      <c r="I28" s="43">
        <v>13</v>
      </c>
    </row>
    <row r="29" spans="1:9" ht="15.6" customHeight="1" x14ac:dyDescent="0.25">
      <c r="A29" s="70">
        <f t="shared" si="1"/>
        <v>17</v>
      </c>
      <c r="B29" s="71" t="s">
        <v>346</v>
      </c>
      <c r="C29" s="72">
        <f>'приложение 1'!H111</f>
        <v>1140.2</v>
      </c>
      <c r="D29" s="44">
        <f>'приложение 1'!K111</f>
        <v>23</v>
      </c>
      <c r="E29" s="43">
        <v>0</v>
      </c>
      <c r="F29" s="43">
        <v>0</v>
      </c>
      <c r="G29" s="43">
        <v>0</v>
      </c>
      <c r="H29" s="43">
        <v>1</v>
      </c>
      <c r="I29" s="43">
        <v>1</v>
      </c>
    </row>
    <row r="30" spans="1:9" ht="15.6" customHeight="1" x14ac:dyDescent="0.25">
      <c r="A30" s="70">
        <f t="shared" si="1"/>
        <v>18</v>
      </c>
      <c r="B30" s="71" t="s">
        <v>371</v>
      </c>
      <c r="C30" s="72">
        <f>'приложение 1'!H112</f>
        <v>12856.3</v>
      </c>
      <c r="D30" s="44">
        <f>'приложение 1'!K112</f>
        <v>548</v>
      </c>
      <c r="E30" s="43">
        <v>0</v>
      </c>
      <c r="F30" s="43">
        <v>0</v>
      </c>
      <c r="G30" s="43">
        <v>0</v>
      </c>
      <c r="H30" s="43">
        <v>3</v>
      </c>
      <c r="I30" s="43">
        <v>3</v>
      </c>
    </row>
    <row r="31" spans="1:9" ht="15.6" customHeight="1" x14ac:dyDescent="0.25">
      <c r="A31" s="70">
        <f t="shared" si="1"/>
        <v>19</v>
      </c>
      <c r="B31" s="71" t="s">
        <v>403</v>
      </c>
      <c r="C31" s="72">
        <f>'приложение 1'!H116</f>
        <v>18676.300000000003</v>
      </c>
      <c r="D31" s="44">
        <f>'приложение 1'!K116</f>
        <v>561</v>
      </c>
      <c r="E31" s="43">
        <v>0</v>
      </c>
      <c r="F31" s="43">
        <v>0</v>
      </c>
      <c r="G31" s="43">
        <v>0</v>
      </c>
      <c r="H31" s="43">
        <v>6</v>
      </c>
      <c r="I31" s="43">
        <v>6</v>
      </c>
    </row>
    <row r="32" spans="1:9" ht="15.6" customHeight="1" x14ac:dyDescent="0.25">
      <c r="A32" s="70">
        <f t="shared" si="1"/>
        <v>20</v>
      </c>
      <c r="B32" s="71" t="s">
        <v>434</v>
      </c>
      <c r="C32" s="72">
        <f>'приложение 1'!H123</f>
        <v>1185.9000000000001</v>
      </c>
      <c r="D32" s="44">
        <f>'приложение 1'!K123</f>
        <v>52</v>
      </c>
      <c r="E32" s="43">
        <v>0</v>
      </c>
      <c r="F32" s="43">
        <v>0</v>
      </c>
      <c r="G32" s="43">
        <v>0</v>
      </c>
      <c r="H32" s="43">
        <v>2</v>
      </c>
      <c r="I32" s="43">
        <v>2</v>
      </c>
    </row>
    <row r="33" spans="1:9" ht="23.25" customHeight="1" x14ac:dyDescent="0.25">
      <c r="A33" s="320" t="s">
        <v>291</v>
      </c>
      <c r="B33" s="320"/>
      <c r="C33" s="320"/>
      <c r="D33" s="320"/>
      <c r="E33" s="320"/>
      <c r="F33" s="320"/>
      <c r="G33" s="320"/>
      <c r="H33" s="320"/>
      <c r="I33" s="320"/>
    </row>
    <row r="34" spans="1:9" ht="15.75" x14ac:dyDescent="0.25">
      <c r="A34" s="66"/>
      <c r="B34" s="67" t="s">
        <v>2</v>
      </c>
      <c r="C34" s="68">
        <f>SUM(C35:C54)</f>
        <v>346333.51</v>
      </c>
      <c r="D34" s="69">
        <f>SUM(D35:D54)</f>
        <v>13832</v>
      </c>
      <c r="E34" s="68">
        <f t="shared" ref="E34:G34" si="2">SUM(E35:E49)</f>
        <v>0</v>
      </c>
      <c r="F34" s="68">
        <f t="shared" si="2"/>
        <v>0</v>
      </c>
      <c r="G34" s="68">
        <f t="shared" si="2"/>
        <v>0</v>
      </c>
      <c r="H34" s="69">
        <f>SUM(H35:H54)</f>
        <v>92</v>
      </c>
      <c r="I34" s="69">
        <f>SUM(I35:I54)</f>
        <v>92</v>
      </c>
    </row>
    <row r="35" spans="1:9" ht="28.5" customHeight="1" x14ac:dyDescent="0.25">
      <c r="A35" s="70">
        <v>1</v>
      </c>
      <c r="B35" s="71" t="s">
        <v>46</v>
      </c>
      <c r="C35" s="72">
        <v>15787</v>
      </c>
      <c r="D35" s="44">
        <v>499</v>
      </c>
      <c r="E35" s="43">
        <v>0</v>
      </c>
      <c r="F35" s="43">
        <v>0</v>
      </c>
      <c r="G35" s="43">
        <v>0</v>
      </c>
      <c r="H35" s="43">
        <v>3</v>
      </c>
      <c r="I35" s="43">
        <v>3</v>
      </c>
    </row>
    <row r="36" spans="1:9" ht="15.75" x14ac:dyDescent="0.25">
      <c r="A36" s="70">
        <f>A35+1</f>
        <v>2</v>
      </c>
      <c r="B36" s="71" t="s">
        <v>47</v>
      </c>
      <c r="C36" s="72">
        <v>1656.2</v>
      </c>
      <c r="D36" s="44">
        <v>65</v>
      </c>
      <c r="E36" s="43">
        <v>0</v>
      </c>
      <c r="F36" s="43">
        <v>0</v>
      </c>
      <c r="G36" s="43">
        <v>0</v>
      </c>
      <c r="H36" s="43">
        <v>2</v>
      </c>
      <c r="I36" s="43">
        <v>2</v>
      </c>
    </row>
    <row r="37" spans="1:9" ht="15.75" x14ac:dyDescent="0.25">
      <c r="A37" s="70">
        <f t="shared" ref="A37:A53" si="3">A36+1</f>
        <v>3</v>
      </c>
      <c r="B37" s="71" t="s">
        <v>48</v>
      </c>
      <c r="C37" s="72">
        <f>'приложение 1'!H135</f>
        <v>25565.53</v>
      </c>
      <c r="D37" s="44">
        <f>'приложение 1'!K135</f>
        <v>843</v>
      </c>
      <c r="E37" s="43">
        <v>0</v>
      </c>
      <c r="F37" s="43">
        <v>0</v>
      </c>
      <c r="G37" s="43">
        <v>0</v>
      </c>
      <c r="H37" s="43">
        <v>9</v>
      </c>
      <c r="I37" s="43">
        <v>9</v>
      </c>
    </row>
    <row r="38" spans="1:9" ht="15.75" x14ac:dyDescent="0.25">
      <c r="A38" s="70">
        <f t="shared" si="3"/>
        <v>4</v>
      </c>
      <c r="B38" s="71" t="s">
        <v>49</v>
      </c>
      <c r="C38" s="72">
        <v>20232.14</v>
      </c>
      <c r="D38" s="44">
        <v>574</v>
      </c>
      <c r="E38" s="43">
        <v>0</v>
      </c>
      <c r="F38" s="43">
        <v>0</v>
      </c>
      <c r="G38" s="43">
        <v>0</v>
      </c>
      <c r="H38" s="43">
        <v>3</v>
      </c>
      <c r="I38" s="43">
        <v>3</v>
      </c>
    </row>
    <row r="39" spans="1:9" ht="15.75" x14ac:dyDescent="0.25">
      <c r="A39" s="70">
        <f t="shared" si="3"/>
        <v>5</v>
      </c>
      <c r="B39" s="71" t="s">
        <v>50</v>
      </c>
      <c r="C39" s="72">
        <v>1503.5</v>
      </c>
      <c r="D39" s="44">
        <v>67</v>
      </c>
      <c r="E39" s="43">
        <v>0</v>
      </c>
      <c r="F39" s="43">
        <v>0</v>
      </c>
      <c r="G39" s="43">
        <v>0</v>
      </c>
      <c r="H39" s="43">
        <v>2</v>
      </c>
      <c r="I39" s="43">
        <v>2</v>
      </c>
    </row>
    <row r="40" spans="1:9" ht="15.75" x14ac:dyDescent="0.25">
      <c r="A40" s="70">
        <f t="shared" si="3"/>
        <v>6</v>
      </c>
      <c r="B40" s="71" t="s">
        <v>68</v>
      </c>
      <c r="C40" s="72">
        <v>1662.8</v>
      </c>
      <c r="D40" s="44">
        <v>66</v>
      </c>
      <c r="E40" s="43">
        <v>0</v>
      </c>
      <c r="F40" s="43">
        <v>0</v>
      </c>
      <c r="G40" s="43">
        <v>0</v>
      </c>
      <c r="H40" s="43">
        <v>2</v>
      </c>
      <c r="I40" s="43">
        <v>2</v>
      </c>
    </row>
    <row r="41" spans="1:9" ht="15.75" x14ac:dyDescent="0.25">
      <c r="A41" s="70">
        <f t="shared" si="3"/>
        <v>7</v>
      </c>
      <c r="B41" s="71" t="s">
        <v>52</v>
      </c>
      <c r="C41" s="72">
        <v>2592.1999999999998</v>
      </c>
      <c r="D41" s="44">
        <v>99</v>
      </c>
      <c r="E41" s="43">
        <v>0</v>
      </c>
      <c r="F41" s="43">
        <v>0</v>
      </c>
      <c r="G41" s="43">
        <v>0</v>
      </c>
      <c r="H41" s="43">
        <v>4</v>
      </c>
      <c r="I41" s="43">
        <v>4</v>
      </c>
    </row>
    <row r="42" spans="1:9" ht="15.75" x14ac:dyDescent="0.25">
      <c r="A42" s="70">
        <f t="shared" si="3"/>
        <v>8</v>
      </c>
      <c r="B42" s="71" t="s">
        <v>53</v>
      </c>
      <c r="C42" s="72">
        <v>6564.25</v>
      </c>
      <c r="D42" s="44">
        <v>312</v>
      </c>
      <c r="E42" s="43">
        <v>0</v>
      </c>
      <c r="F42" s="43">
        <v>0</v>
      </c>
      <c r="G42" s="43">
        <v>0</v>
      </c>
      <c r="H42" s="43">
        <v>2</v>
      </c>
      <c r="I42" s="43">
        <v>2</v>
      </c>
    </row>
    <row r="43" spans="1:9" ht="15.75" x14ac:dyDescent="0.25">
      <c r="A43" s="70">
        <f t="shared" si="3"/>
        <v>9</v>
      </c>
      <c r="B43" s="71" t="s">
        <v>54</v>
      </c>
      <c r="C43" s="72">
        <v>1444.6</v>
      </c>
      <c r="D43" s="44">
        <v>47</v>
      </c>
      <c r="E43" s="43">
        <v>0</v>
      </c>
      <c r="F43" s="43">
        <v>0</v>
      </c>
      <c r="G43" s="43">
        <v>0</v>
      </c>
      <c r="H43" s="43">
        <v>2</v>
      </c>
      <c r="I43" s="43">
        <v>2</v>
      </c>
    </row>
    <row r="44" spans="1:9" ht="15.75" x14ac:dyDescent="0.25">
      <c r="A44" s="70">
        <f t="shared" si="3"/>
        <v>10</v>
      </c>
      <c r="B44" s="71" t="s">
        <v>55</v>
      </c>
      <c r="C44" s="72">
        <v>81215.3</v>
      </c>
      <c r="D44" s="44">
        <v>4715</v>
      </c>
      <c r="E44" s="43">
        <v>0</v>
      </c>
      <c r="F44" s="43">
        <v>0</v>
      </c>
      <c r="G44" s="43">
        <v>0</v>
      </c>
      <c r="H44" s="43">
        <v>16</v>
      </c>
      <c r="I44" s="43">
        <v>16</v>
      </c>
    </row>
    <row r="45" spans="1:9" ht="15.75" x14ac:dyDescent="0.25">
      <c r="A45" s="70">
        <f t="shared" si="3"/>
        <v>11</v>
      </c>
      <c r="B45" s="71" t="s">
        <v>351</v>
      </c>
      <c r="C45" s="72">
        <v>24468.3</v>
      </c>
      <c r="D45" s="44">
        <v>683</v>
      </c>
      <c r="E45" s="43">
        <v>0</v>
      </c>
      <c r="F45" s="43">
        <v>0</v>
      </c>
      <c r="G45" s="43">
        <v>0</v>
      </c>
      <c r="H45" s="43">
        <v>4</v>
      </c>
      <c r="I45" s="43">
        <v>4</v>
      </c>
    </row>
    <row r="46" spans="1:9" ht="15.75" x14ac:dyDescent="0.25">
      <c r="A46" s="70">
        <f t="shared" si="3"/>
        <v>12</v>
      </c>
      <c r="B46" s="71" t="s">
        <v>69</v>
      </c>
      <c r="C46" s="72">
        <v>1214.0999999999999</v>
      </c>
      <c r="D46" s="44">
        <v>79</v>
      </c>
      <c r="E46" s="43">
        <v>0</v>
      </c>
      <c r="F46" s="43">
        <v>0</v>
      </c>
      <c r="G46" s="43">
        <v>0</v>
      </c>
      <c r="H46" s="43">
        <v>1</v>
      </c>
      <c r="I46" s="43">
        <v>1</v>
      </c>
    </row>
    <row r="47" spans="1:9" ht="15.75" x14ac:dyDescent="0.25">
      <c r="A47" s="70">
        <f t="shared" si="3"/>
        <v>13</v>
      </c>
      <c r="B47" s="71" t="s">
        <v>51</v>
      </c>
      <c r="C47" s="72">
        <v>4400.7</v>
      </c>
      <c r="D47" s="44">
        <v>158</v>
      </c>
      <c r="E47" s="43">
        <v>0</v>
      </c>
      <c r="F47" s="43">
        <v>0</v>
      </c>
      <c r="G47" s="43">
        <v>0</v>
      </c>
      <c r="H47" s="43">
        <v>1</v>
      </c>
      <c r="I47" s="43">
        <v>1</v>
      </c>
    </row>
    <row r="48" spans="1:9" ht="15.75" x14ac:dyDescent="0.25">
      <c r="A48" s="70">
        <f t="shared" si="3"/>
        <v>14</v>
      </c>
      <c r="B48" s="71" t="s">
        <v>70</v>
      </c>
      <c r="C48" s="72">
        <v>406.7</v>
      </c>
      <c r="D48" s="44">
        <v>22</v>
      </c>
      <c r="E48" s="43">
        <v>0</v>
      </c>
      <c r="F48" s="43">
        <v>0</v>
      </c>
      <c r="G48" s="43">
        <v>0</v>
      </c>
      <c r="H48" s="43">
        <v>1</v>
      </c>
      <c r="I48" s="43">
        <v>1</v>
      </c>
    </row>
    <row r="49" spans="1:9" ht="15.75" x14ac:dyDescent="0.25">
      <c r="A49" s="70">
        <f t="shared" si="3"/>
        <v>15</v>
      </c>
      <c r="B49" s="71" t="s">
        <v>71</v>
      </c>
      <c r="C49" s="72">
        <v>353.6</v>
      </c>
      <c r="D49" s="44">
        <v>16</v>
      </c>
      <c r="E49" s="43">
        <v>0</v>
      </c>
      <c r="F49" s="43">
        <v>0</v>
      </c>
      <c r="G49" s="43">
        <v>0</v>
      </c>
      <c r="H49" s="43">
        <v>1</v>
      </c>
      <c r="I49" s="43">
        <v>1</v>
      </c>
    </row>
    <row r="50" spans="1:9" ht="15.75" x14ac:dyDescent="0.25">
      <c r="A50" s="70">
        <f t="shared" si="3"/>
        <v>16</v>
      </c>
      <c r="B50" s="71" t="s">
        <v>311</v>
      </c>
      <c r="C50" s="72">
        <f>'приложение 1'!H196</f>
        <v>77683.600000000006</v>
      </c>
      <c r="D50" s="44">
        <f>'приложение 1'!K196</f>
        <v>2518</v>
      </c>
      <c r="E50" s="43">
        <v>0</v>
      </c>
      <c r="F50" s="43">
        <v>0</v>
      </c>
      <c r="G50" s="43">
        <v>0</v>
      </c>
      <c r="H50" s="43">
        <v>12</v>
      </c>
      <c r="I50" s="43">
        <v>12</v>
      </c>
    </row>
    <row r="51" spans="1:9" ht="15.75" x14ac:dyDescent="0.25">
      <c r="A51" s="70">
        <f t="shared" si="3"/>
        <v>17</v>
      </c>
      <c r="B51" s="71" t="s">
        <v>346</v>
      </c>
      <c r="C51" s="72">
        <f>'приложение 1'!H210</f>
        <v>786.8</v>
      </c>
      <c r="D51" s="44">
        <f>'приложение 1'!K209</f>
        <v>23</v>
      </c>
      <c r="E51" s="43">
        <v>0</v>
      </c>
      <c r="F51" s="43">
        <v>0</v>
      </c>
      <c r="G51" s="43">
        <v>0</v>
      </c>
      <c r="H51" s="43">
        <v>1</v>
      </c>
      <c r="I51" s="43">
        <v>1</v>
      </c>
    </row>
    <row r="52" spans="1:9" ht="15.75" x14ac:dyDescent="0.25">
      <c r="A52" s="70">
        <f t="shared" si="3"/>
        <v>18</v>
      </c>
      <c r="B52" s="71" t="s">
        <v>371</v>
      </c>
      <c r="C52" s="72">
        <f>'приложение 1'!H211</f>
        <v>39528.79</v>
      </c>
      <c r="D52" s="44">
        <f>'приложение 1'!K211</f>
        <v>1762</v>
      </c>
      <c r="E52" s="43">
        <v>0</v>
      </c>
      <c r="F52" s="43">
        <v>0</v>
      </c>
      <c r="G52" s="43">
        <v>0</v>
      </c>
      <c r="H52" s="43">
        <v>7</v>
      </c>
      <c r="I52" s="43">
        <v>7</v>
      </c>
    </row>
    <row r="53" spans="1:9" ht="15.75" x14ac:dyDescent="0.25">
      <c r="A53" s="70">
        <f t="shared" si="3"/>
        <v>19</v>
      </c>
      <c r="B53" s="71" t="s">
        <v>403</v>
      </c>
      <c r="C53" s="72">
        <f>'приложение 1'!H219</f>
        <v>32708.5</v>
      </c>
      <c r="D53" s="44">
        <f>'приложение 1'!K219</f>
        <v>1046</v>
      </c>
      <c r="E53" s="43">
        <v>0</v>
      </c>
      <c r="F53" s="43">
        <v>0</v>
      </c>
      <c r="G53" s="43">
        <v>0</v>
      </c>
      <c r="H53" s="43">
        <v>10</v>
      </c>
      <c r="I53" s="43">
        <v>10</v>
      </c>
    </row>
    <row r="54" spans="1:9" ht="15.75" x14ac:dyDescent="0.25">
      <c r="A54" s="70">
        <v>20</v>
      </c>
      <c r="B54" s="71" t="s">
        <v>434</v>
      </c>
      <c r="C54" s="72">
        <f>'приложение 1'!H230</f>
        <v>6558.9000000000005</v>
      </c>
      <c r="D54" s="44">
        <f>'приложение 1'!K230</f>
        <v>238</v>
      </c>
      <c r="E54" s="43">
        <v>0</v>
      </c>
      <c r="F54" s="43">
        <v>0</v>
      </c>
      <c r="G54" s="43">
        <v>0</v>
      </c>
      <c r="H54" s="43">
        <v>9</v>
      </c>
      <c r="I54" s="43">
        <v>9</v>
      </c>
    </row>
    <row r="55" spans="1:9" ht="22.15" customHeight="1" x14ac:dyDescent="0.25">
      <c r="A55" s="320" t="s">
        <v>292</v>
      </c>
      <c r="B55" s="321"/>
      <c r="C55" s="321"/>
      <c r="D55" s="321"/>
      <c r="E55" s="321"/>
      <c r="F55" s="321"/>
      <c r="G55" s="321"/>
      <c r="H55" s="321"/>
      <c r="I55" s="321"/>
    </row>
    <row r="56" spans="1:9" ht="15.75" x14ac:dyDescent="0.25">
      <c r="A56" s="66"/>
      <c r="B56" s="67" t="s">
        <v>2</v>
      </c>
      <c r="C56" s="68">
        <f>SUM(C57:C75)</f>
        <v>361051.78999999992</v>
      </c>
      <c r="D56" s="69">
        <f>SUM(D57:D75)</f>
        <v>13218</v>
      </c>
      <c r="E56" s="68">
        <f t="shared" ref="E56:G56" si="4">SUM(E57:E70)</f>
        <v>0</v>
      </c>
      <c r="F56" s="68">
        <f t="shared" si="4"/>
        <v>0</v>
      </c>
      <c r="G56" s="68">
        <f t="shared" si="4"/>
        <v>0</v>
      </c>
      <c r="H56" s="69">
        <f>SUM(H57:H75)</f>
        <v>94</v>
      </c>
      <c r="I56" s="69">
        <f>SUM(I57:I75)</f>
        <v>94</v>
      </c>
    </row>
    <row r="57" spans="1:9" ht="15.75" x14ac:dyDescent="0.25">
      <c r="A57" s="70">
        <v>1</v>
      </c>
      <c r="B57" s="71" t="s">
        <v>46</v>
      </c>
      <c r="C57" s="72">
        <v>14409.6</v>
      </c>
      <c r="D57" s="44">
        <v>476</v>
      </c>
      <c r="E57" s="43">
        <v>0</v>
      </c>
      <c r="F57" s="43">
        <v>0</v>
      </c>
      <c r="G57" s="43">
        <v>0</v>
      </c>
      <c r="H57" s="43">
        <v>3</v>
      </c>
      <c r="I57" s="43">
        <v>3</v>
      </c>
    </row>
    <row r="58" spans="1:9" ht="15.75" x14ac:dyDescent="0.25">
      <c r="A58" s="70">
        <f>A57+1</f>
        <v>2</v>
      </c>
      <c r="B58" s="71" t="s">
        <v>47</v>
      </c>
      <c r="C58" s="72">
        <f>'приложение 1'!H303</f>
        <v>827.8</v>
      </c>
      <c r="D58" s="44">
        <f>'приложение 1'!K303</f>
        <v>26</v>
      </c>
      <c r="E58" s="43">
        <v>0</v>
      </c>
      <c r="F58" s="43">
        <v>0</v>
      </c>
      <c r="G58" s="43">
        <v>0</v>
      </c>
      <c r="H58" s="43">
        <v>1</v>
      </c>
      <c r="I58" s="43">
        <v>1</v>
      </c>
    </row>
    <row r="59" spans="1:9" ht="15.75" x14ac:dyDescent="0.25">
      <c r="A59" s="70">
        <f t="shared" ref="A59:A75" si="5">A58+1</f>
        <v>3</v>
      </c>
      <c r="B59" s="71" t="s">
        <v>48</v>
      </c>
      <c r="C59" s="72">
        <f>'приложение 1'!H249</f>
        <v>26456.23</v>
      </c>
      <c r="D59" s="44">
        <f>'приложение 1'!K249</f>
        <v>891</v>
      </c>
      <c r="E59" s="43">
        <v>0</v>
      </c>
      <c r="F59" s="43">
        <v>0</v>
      </c>
      <c r="G59" s="43">
        <v>0</v>
      </c>
      <c r="H59" s="43">
        <v>10</v>
      </c>
      <c r="I59" s="43">
        <v>10</v>
      </c>
    </row>
    <row r="60" spans="1:9" ht="15.75" x14ac:dyDescent="0.25">
      <c r="A60" s="70">
        <f t="shared" si="5"/>
        <v>4</v>
      </c>
      <c r="B60" s="71" t="s">
        <v>49</v>
      </c>
      <c r="C60" s="72">
        <f>'приложение 1'!H310</f>
        <v>24279.25</v>
      </c>
      <c r="D60" s="44">
        <f>'приложение 1'!K310</f>
        <v>771</v>
      </c>
      <c r="E60" s="43">
        <v>0</v>
      </c>
      <c r="F60" s="43">
        <v>0</v>
      </c>
      <c r="G60" s="43">
        <v>0</v>
      </c>
      <c r="H60" s="43">
        <v>5</v>
      </c>
      <c r="I60" s="43">
        <v>5</v>
      </c>
    </row>
    <row r="61" spans="1:9" ht="15.75" x14ac:dyDescent="0.25">
      <c r="A61" s="70">
        <f t="shared" si="5"/>
        <v>5</v>
      </c>
      <c r="B61" s="71" t="s">
        <v>50</v>
      </c>
      <c r="C61" s="72">
        <f>'приложение 1'!H292</f>
        <v>5723.7000000000007</v>
      </c>
      <c r="D61" s="44">
        <f>'приложение 1'!K292</f>
        <v>289</v>
      </c>
      <c r="E61" s="43">
        <v>0</v>
      </c>
      <c r="F61" s="43">
        <v>0</v>
      </c>
      <c r="G61" s="43">
        <v>0</v>
      </c>
      <c r="H61" s="43">
        <v>3</v>
      </c>
      <c r="I61" s="43">
        <v>3</v>
      </c>
    </row>
    <row r="62" spans="1:9" ht="15.75" x14ac:dyDescent="0.25">
      <c r="A62" s="70">
        <f t="shared" si="5"/>
        <v>6</v>
      </c>
      <c r="B62" s="71" t="s">
        <v>68</v>
      </c>
      <c r="C62" s="72">
        <f>'приложение 1'!H282</f>
        <v>1750.8999999999999</v>
      </c>
      <c r="D62" s="44">
        <f>'приложение 1'!K282</f>
        <v>89</v>
      </c>
      <c r="E62" s="43">
        <v>0</v>
      </c>
      <c r="F62" s="43">
        <v>0</v>
      </c>
      <c r="G62" s="43">
        <v>0</v>
      </c>
      <c r="H62" s="43">
        <v>3</v>
      </c>
      <c r="I62" s="43">
        <v>3</v>
      </c>
    </row>
    <row r="63" spans="1:9" ht="15.75" x14ac:dyDescent="0.25">
      <c r="A63" s="70">
        <f t="shared" si="5"/>
        <v>7</v>
      </c>
      <c r="B63" s="71" t="s">
        <v>52</v>
      </c>
      <c r="C63" s="72">
        <f>'приложение 1'!H296</f>
        <v>4672.9000000000005</v>
      </c>
      <c r="D63" s="44">
        <f>'приложение 1'!K296</f>
        <v>180</v>
      </c>
      <c r="E63" s="43">
        <v>0</v>
      </c>
      <c r="F63" s="43">
        <v>0</v>
      </c>
      <c r="G63" s="43">
        <v>0</v>
      </c>
      <c r="H63" s="43">
        <v>6</v>
      </c>
      <c r="I63" s="43">
        <v>6</v>
      </c>
    </row>
    <row r="64" spans="1:9" ht="15.75" x14ac:dyDescent="0.25">
      <c r="A64" s="70">
        <f t="shared" si="5"/>
        <v>8</v>
      </c>
      <c r="B64" s="71" t="s">
        <v>53</v>
      </c>
      <c r="C64" s="72">
        <f>'приложение 1'!H305</f>
        <v>8112</v>
      </c>
      <c r="D64" s="44">
        <f>'приложение 1'!K305</f>
        <v>290</v>
      </c>
      <c r="E64" s="43">
        <v>0</v>
      </c>
      <c r="F64" s="43">
        <v>0</v>
      </c>
      <c r="G64" s="43">
        <v>0</v>
      </c>
      <c r="H64" s="43">
        <v>4</v>
      </c>
      <c r="I64" s="43">
        <v>4</v>
      </c>
    </row>
    <row r="65" spans="1:9" ht="15.75" x14ac:dyDescent="0.25">
      <c r="A65" s="70">
        <f t="shared" si="5"/>
        <v>9</v>
      </c>
      <c r="B65" s="71" t="s">
        <v>54</v>
      </c>
      <c r="C65" s="72">
        <f>'приложение 1'!H290</f>
        <v>2344.9</v>
      </c>
      <c r="D65" s="44">
        <f>'приложение 1'!K290</f>
        <v>66</v>
      </c>
      <c r="E65" s="43">
        <v>0</v>
      </c>
      <c r="F65" s="43">
        <v>0</v>
      </c>
      <c r="G65" s="43">
        <v>0</v>
      </c>
      <c r="H65" s="43">
        <v>1</v>
      </c>
      <c r="I65" s="43">
        <v>1</v>
      </c>
    </row>
    <row r="66" spans="1:9" ht="15.75" x14ac:dyDescent="0.25">
      <c r="A66" s="70">
        <f t="shared" si="5"/>
        <v>10</v>
      </c>
      <c r="B66" s="71" t="s">
        <v>55</v>
      </c>
      <c r="C66" s="72">
        <f>'приложение 1'!H260</f>
        <v>100164.08</v>
      </c>
      <c r="D66" s="44">
        <f>'приложение 1'!K260</f>
        <v>4775</v>
      </c>
      <c r="E66" s="43">
        <v>0</v>
      </c>
      <c r="F66" s="43">
        <v>0</v>
      </c>
      <c r="G66" s="43">
        <v>0</v>
      </c>
      <c r="H66" s="43">
        <v>18</v>
      </c>
      <c r="I66" s="43">
        <v>18</v>
      </c>
    </row>
    <row r="67" spans="1:9" ht="15.75" x14ac:dyDescent="0.25">
      <c r="A67" s="70">
        <f t="shared" si="5"/>
        <v>11</v>
      </c>
      <c r="B67" s="71" t="s">
        <v>351</v>
      </c>
      <c r="C67" s="72">
        <f>'приложение 1'!H246</f>
        <v>14473</v>
      </c>
      <c r="D67" s="44">
        <f>'приложение 1'!K246</f>
        <v>420</v>
      </c>
      <c r="E67" s="43">
        <v>0</v>
      </c>
      <c r="F67" s="43">
        <v>0</v>
      </c>
      <c r="G67" s="43">
        <v>0</v>
      </c>
      <c r="H67" s="43">
        <v>2</v>
      </c>
      <c r="I67" s="43">
        <v>2</v>
      </c>
    </row>
    <row r="68" spans="1:9" ht="15.75" x14ac:dyDescent="0.25">
      <c r="A68" s="70">
        <f t="shared" si="5"/>
        <v>12</v>
      </c>
      <c r="B68" s="71" t="s">
        <v>69</v>
      </c>
      <c r="C68" s="72">
        <f>'приложение 1'!H279</f>
        <v>882.8</v>
      </c>
      <c r="D68" s="44">
        <f>'приложение 1'!K279</f>
        <v>44</v>
      </c>
      <c r="E68" s="43">
        <v>0</v>
      </c>
      <c r="F68" s="43">
        <v>0</v>
      </c>
      <c r="G68" s="43">
        <v>0</v>
      </c>
      <c r="H68" s="43">
        <v>2</v>
      </c>
      <c r="I68" s="43">
        <v>2</v>
      </c>
    </row>
    <row r="69" spans="1:9" ht="15.75" x14ac:dyDescent="0.25">
      <c r="A69" s="70">
        <f t="shared" si="5"/>
        <v>13</v>
      </c>
      <c r="B69" s="71" t="s">
        <v>70</v>
      </c>
      <c r="C69" s="72">
        <f>'приложение 1'!H288</f>
        <v>854.3</v>
      </c>
      <c r="D69" s="44">
        <f>'приложение 1'!K288</f>
        <v>30</v>
      </c>
      <c r="E69" s="43">
        <v>0</v>
      </c>
      <c r="F69" s="43">
        <v>0</v>
      </c>
      <c r="G69" s="43">
        <v>0</v>
      </c>
      <c r="H69" s="43">
        <v>1</v>
      </c>
      <c r="I69" s="43">
        <v>1</v>
      </c>
    </row>
    <row r="70" spans="1:9" ht="15.75" x14ac:dyDescent="0.25">
      <c r="A70" s="70">
        <f t="shared" si="5"/>
        <v>14</v>
      </c>
      <c r="B70" s="71" t="s">
        <v>71</v>
      </c>
      <c r="C70" s="72">
        <f>'приложение 1'!H286</f>
        <v>731.4</v>
      </c>
      <c r="D70" s="44">
        <f>'приложение 1'!K286</f>
        <v>33</v>
      </c>
      <c r="E70" s="43">
        <v>0</v>
      </c>
      <c r="F70" s="43">
        <v>0</v>
      </c>
      <c r="G70" s="43">
        <v>0</v>
      </c>
      <c r="H70" s="43">
        <v>1</v>
      </c>
      <c r="I70" s="43">
        <v>1</v>
      </c>
    </row>
    <row r="71" spans="1:9" ht="15.75" x14ac:dyDescent="0.25">
      <c r="A71" s="70">
        <f t="shared" si="5"/>
        <v>15</v>
      </c>
      <c r="B71" s="71" t="s">
        <v>311</v>
      </c>
      <c r="C71" s="43">
        <f>'приложение 1'!H316</f>
        <v>71583.000000000015</v>
      </c>
      <c r="D71" s="43">
        <f>'приложение 1'!K316</f>
        <v>1878</v>
      </c>
      <c r="E71" s="43">
        <v>0</v>
      </c>
      <c r="F71" s="43">
        <v>0</v>
      </c>
      <c r="G71" s="43">
        <v>0</v>
      </c>
      <c r="H71" s="43">
        <v>12</v>
      </c>
      <c r="I71" s="43">
        <v>12</v>
      </c>
    </row>
    <row r="72" spans="1:9" ht="15.75" x14ac:dyDescent="0.25">
      <c r="A72" s="70">
        <f t="shared" si="5"/>
        <v>16</v>
      </c>
      <c r="B72" s="71" t="s">
        <v>346</v>
      </c>
      <c r="C72" s="72">
        <f>'приложение 1'!H330</f>
        <v>806.8</v>
      </c>
      <c r="D72" s="44">
        <f>'приложение 1'!K329</f>
        <v>22</v>
      </c>
      <c r="E72" s="43">
        <v>0</v>
      </c>
      <c r="F72" s="43">
        <v>0</v>
      </c>
      <c r="G72" s="43">
        <v>0</v>
      </c>
      <c r="H72" s="43">
        <v>1</v>
      </c>
      <c r="I72" s="43">
        <v>1</v>
      </c>
    </row>
    <row r="73" spans="1:9" ht="15.75" x14ac:dyDescent="0.25">
      <c r="A73" s="70">
        <f t="shared" si="5"/>
        <v>17</v>
      </c>
      <c r="B73" s="71" t="s">
        <v>371</v>
      </c>
      <c r="C73" s="72">
        <f>'приложение 1'!H331</f>
        <v>27047.73</v>
      </c>
      <c r="D73" s="44">
        <f>'приложение 1'!K331</f>
        <v>1268</v>
      </c>
      <c r="E73" s="43">
        <v>0</v>
      </c>
      <c r="F73" s="43">
        <v>0</v>
      </c>
      <c r="G73" s="43">
        <v>0</v>
      </c>
      <c r="H73" s="43">
        <v>5</v>
      </c>
      <c r="I73" s="43">
        <v>5</v>
      </c>
    </row>
    <row r="74" spans="1:9" ht="15.75" x14ac:dyDescent="0.25">
      <c r="A74" s="70">
        <f t="shared" si="5"/>
        <v>18</v>
      </c>
      <c r="B74" s="71" t="s">
        <v>403</v>
      </c>
      <c r="C74" s="72">
        <f>'приложение 1'!H337</f>
        <v>43408.399999999994</v>
      </c>
      <c r="D74" s="44">
        <f>'приложение 1'!K337</f>
        <v>1196</v>
      </c>
      <c r="E74" s="43">
        <v>0</v>
      </c>
      <c r="F74" s="43">
        <v>0</v>
      </c>
      <c r="G74" s="43">
        <v>0</v>
      </c>
      <c r="H74" s="43">
        <v>9</v>
      </c>
      <c r="I74" s="43">
        <v>9</v>
      </c>
    </row>
    <row r="75" spans="1:9" ht="15.75" x14ac:dyDescent="0.25">
      <c r="A75" s="70">
        <f t="shared" si="5"/>
        <v>19</v>
      </c>
      <c r="B75" s="71" t="s">
        <v>434</v>
      </c>
      <c r="C75" s="72">
        <f>'приложение 1'!H347</f>
        <v>12522.999999999998</v>
      </c>
      <c r="D75" s="44">
        <f>'приложение 1'!K347</f>
        <v>474</v>
      </c>
      <c r="E75" s="43">
        <v>0</v>
      </c>
      <c r="F75" s="43">
        <v>0</v>
      </c>
      <c r="G75" s="43">
        <v>0</v>
      </c>
      <c r="H75" s="43">
        <v>7</v>
      </c>
      <c r="I75" s="43">
        <v>7</v>
      </c>
    </row>
  </sheetData>
  <mergeCells count="12">
    <mergeCell ref="E1:I1"/>
    <mergeCell ref="A55:I55"/>
    <mergeCell ref="A11:I11"/>
    <mergeCell ref="A33:I33"/>
    <mergeCell ref="B3:I3"/>
    <mergeCell ref="B4:I4"/>
    <mergeCell ref="B5:I5"/>
    <mergeCell ref="A7:A9"/>
    <mergeCell ref="B7:B9"/>
    <mergeCell ref="C7:C8"/>
    <mergeCell ref="D7:D8"/>
    <mergeCell ref="E7:I7"/>
  </mergeCells>
  <pageMargins left="0.9055118110236221" right="0.51181102362204722" top="0.15748031496062992" bottom="0.15748031496062992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</vt:lpstr>
      <vt:lpstr>прил 2 реестр</vt:lpstr>
      <vt:lpstr>приложение 3</vt:lpstr>
      <vt:lpstr>'прил 2 реестр'!Заголовки_для_печати</vt:lpstr>
      <vt:lpstr>'прил 2 реестр'!Область_печати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Специалист</cp:lastModifiedBy>
  <cp:lastPrinted>2017-09-25T12:52:50Z</cp:lastPrinted>
  <dcterms:created xsi:type="dcterms:W3CDTF">2016-01-16T08:18:08Z</dcterms:created>
  <dcterms:modified xsi:type="dcterms:W3CDTF">2018-05-30T08:34:33Z</dcterms:modified>
</cp:coreProperties>
</file>